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a\oktatas\kemszam_2019_2\"/>
    </mc:Choice>
  </mc:AlternateContent>
  <xr:revisionPtr revIDLastSave="0" documentId="13_ncr:1_{2B1D2515-0CB7-41B2-BA9D-9F82D8445542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Munka1" sheetId="2" r:id="rId1"/>
    <sheet name="Munka2" sheetId="3" r:id="rId2"/>
  </sheets>
  <definedNames>
    <definedName name="_xlnm._FilterDatabase" localSheetId="0" hidden="1">Munka1!$A$1:$N$86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" i="2" l="1"/>
  <c r="J54" i="2"/>
  <c r="K57" i="2"/>
  <c r="J57" i="2"/>
  <c r="K85" i="2" l="1"/>
  <c r="K40" i="2"/>
  <c r="J85" i="2"/>
  <c r="F10" i="2"/>
  <c r="J80" i="2"/>
  <c r="K41" i="2"/>
  <c r="K4" i="2"/>
  <c r="K16" i="2" l="1"/>
  <c r="K28" i="2"/>
  <c r="B2" i="3" l="1"/>
  <c r="B3" i="3"/>
  <c r="B4" i="3"/>
  <c r="B1" i="3"/>
  <c r="B5" i="3"/>
  <c r="A4" i="3"/>
  <c r="A3" i="3"/>
  <c r="A2" i="3"/>
  <c r="A1" i="3"/>
  <c r="J76" i="2" l="1"/>
  <c r="J86" i="2"/>
  <c r="J79" i="2"/>
  <c r="J78" i="2"/>
  <c r="J75" i="2"/>
  <c r="J73" i="2"/>
  <c r="J70" i="2"/>
  <c r="J68" i="2"/>
  <c r="J64" i="2"/>
  <c r="J49" i="2"/>
  <c r="J44" i="2"/>
  <c r="J41" i="2"/>
  <c r="J36" i="2"/>
  <c r="J34" i="2"/>
  <c r="J24" i="2"/>
  <c r="K24" i="2" s="1"/>
  <c r="J3" i="2"/>
  <c r="J2" i="2"/>
  <c r="J83" i="2"/>
  <c r="J18" i="2"/>
  <c r="K18" i="2" s="1"/>
  <c r="J84" i="2" l="1"/>
  <c r="J67" i="2"/>
  <c r="J63" i="2"/>
  <c r="J62" i="2"/>
  <c r="J60" i="2"/>
  <c r="J59" i="2"/>
  <c r="J50" i="2"/>
  <c r="J48" i="2"/>
  <c r="J40" i="2"/>
  <c r="J30" i="2"/>
  <c r="J28" i="2"/>
  <c r="J27" i="2"/>
  <c r="J14" i="2"/>
  <c r="J10" i="2"/>
  <c r="K10" i="2" s="1"/>
  <c r="J12" i="2"/>
  <c r="J6" i="2"/>
  <c r="J31" i="2" l="1"/>
  <c r="J29" i="2"/>
  <c r="J25" i="2"/>
  <c r="J20" i="2"/>
  <c r="J19" i="2"/>
  <c r="J16" i="2"/>
  <c r="J7" i="2"/>
  <c r="J39" i="2"/>
  <c r="J37" i="2"/>
  <c r="J35" i="2"/>
  <c r="J45" i="2"/>
  <c r="J56" i="2"/>
  <c r="J55" i="2"/>
  <c r="J61" i="2"/>
  <c r="J66" i="2"/>
  <c r="J69" i="2"/>
  <c r="J71" i="2"/>
  <c r="J82" i="2"/>
  <c r="J77" i="2" l="1"/>
  <c r="J74" i="2"/>
  <c r="J72" i="2"/>
  <c r="J53" i="2"/>
  <c r="J46" i="2"/>
  <c r="J47" i="2"/>
  <c r="J43" i="2"/>
  <c r="J33" i="2"/>
  <c r="J32" i="2"/>
  <c r="J26" i="2"/>
  <c r="J21" i="2"/>
  <c r="J15" i="2"/>
  <c r="J11" i="2"/>
  <c r="J9" i="2"/>
  <c r="J8" i="2"/>
  <c r="J5" i="2"/>
  <c r="J4" i="2"/>
  <c r="F3" i="2" l="1"/>
  <c r="F4" i="2"/>
  <c r="F5" i="2"/>
  <c r="F6" i="2"/>
  <c r="F7" i="2"/>
  <c r="F8" i="2"/>
  <c r="F9" i="2"/>
  <c r="F11" i="2"/>
  <c r="F12" i="2"/>
  <c r="F13" i="2"/>
  <c r="F14" i="2"/>
  <c r="F15" i="2"/>
  <c r="F16" i="2"/>
  <c r="F17" i="2"/>
  <c r="F18" i="2"/>
  <c r="F19" i="2"/>
  <c r="F20" i="2"/>
  <c r="F21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K46" i="2" s="1"/>
  <c r="F47" i="2"/>
  <c r="F48" i="2"/>
  <c r="F49" i="2"/>
  <c r="F50" i="2"/>
  <c r="F53" i="2"/>
  <c r="F54" i="2"/>
  <c r="F55" i="2"/>
  <c r="F56" i="2"/>
  <c r="F57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K80" i="2" s="1"/>
  <c r="F82" i="2"/>
  <c r="F83" i="2"/>
  <c r="F84" i="2"/>
  <c r="F85" i="2"/>
  <c r="F86" i="2"/>
  <c r="F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K25" i="2" s="1"/>
  <c r="D26" i="2"/>
  <c r="K26" i="2" s="1"/>
  <c r="D27" i="2"/>
  <c r="K27" i="2" s="1"/>
  <c r="D28" i="2"/>
  <c r="D29" i="2"/>
  <c r="K29" i="2" s="1"/>
  <c r="D30" i="2"/>
  <c r="K30" i="2" s="1"/>
  <c r="D31" i="2"/>
  <c r="K31" i="2" s="1"/>
  <c r="D32" i="2"/>
  <c r="K32" i="2" s="1"/>
  <c r="D33" i="2"/>
  <c r="K33" i="2" s="1"/>
  <c r="D34" i="2"/>
  <c r="K34" i="2" s="1"/>
  <c r="D35" i="2"/>
  <c r="K35" i="2" s="1"/>
  <c r="D36" i="2"/>
  <c r="K36" i="2" s="1"/>
  <c r="D37" i="2"/>
  <c r="K37" i="2" s="1"/>
  <c r="D38" i="2"/>
  <c r="D39" i="2"/>
  <c r="K39" i="2" s="1"/>
  <c r="D40" i="2"/>
  <c r="D41" i="2"/>
  <c r="D43" i="2"/>
  <c r="K43" i="2" s="1"/>
  <c r="D44" i="2"/>
  <c r="K44" i="2" s="1"/>
  <c r="D45" i="2"/>
  <c r="K45" i="2" s="1"/>
  <c r="D46" i="2"/>
  <c r="D47" i="2"/>
  <c r="K47" i="2" s="1"/>
  <c r="D48" i="2"/>
  <c r="K48" i="2" s="1"/>
  <c r="D49" i="2"/>
  <c r="K49" i="2" s="1"/>
  <c r="D50" i="2"/>
  <c r="K50" i="2" s="1"/>
  <c r="D51" i="2"/>
  <c r="D53" i="2"/>
  <c r="D54" i="2"/>
  <c r="D55" i="2"/>
  <c r="K55" i="2" s="1"/>
  <c r="D56" i="2"/>
  <c r="D57" i="2"/>
  <c r="D58" i="2"/>
  <c r="D59" i="2"/>
  <c r="K59" i="2" s="1"/>
  <c r="D60" i="2"/>
  <c r="D61" i="2"/>
  <c r="D62" i="2"/>
  <c r="D63" i="2"/>
  <c r="K63" i="2" s="1"/>
  <c r="D64" i="2"/>
  <c r="D66" i="2"/>
  <c r="D67" i="2"/>
  <c r="D68" i="2"/>
  <c r="K68" i="2" s="1"/>
  <c r="D69" i="2"/>
  <c r="D70" i="2"/>
  <c r="D71" i="2"/>
  <c r="D72" i="2"/>
  <c r="K72" i="2" s="1"/>
  <c r="D73" i="2"/>
  <c r="D74" i="2"/>
  <c r="D75" i="2"/>
  <c r="D76" i="2"/>
  <c r="K76" i="2" s="1"/>
  <c r="D77" i="2"/>
  <c r="D78" i="2"/>
  <c r="D79" i="2"/>
  <c r="D80" i="2"/>
  <c r="D82" i="2"/>
  <c r="D83" i="2"/>
  <c r="D84" i="2"/>
  <c r="D85" i="2"/>
  <c r="D86" i="2"/>
  <c r="D2" i="2"/>
  <c r="K2" i="2" s="1"/>
  <c r="K83" i="2" l="1"/>
  <c r="K78" i="2"/>
  <c r="K70" i="2"/>
  <c r="K3" i="2"/>
  <c r="K84" i="2"/>
  <c r="K79" i="2"/>
  <c r="K75" i="2"/>
  <c r="K67" i="2"/>
  <c r="K62" i="2"/>
  <c r="K12" i="2"/>
  <c r="K73" i="2"/>
  <c r="K64" i="2"/>
  <c r="K60" i="2"/>
  <c r="K14" i="2"/>
  <c r="K6" i="2"/>
  <c r="K21" i="2"/>
  <c r="K20" i="2"/>
  <c r="K74" i="2"/>
  <c r="K66" i="2"/>
  <c r="K61" i="2"/>
  <c r="K53" i="2"/>
  <c r="K7" i="2"/>
  <c r="K19" i="2"/>
  <c r="K15" i="2"/>
  <c r="K11" i="2"/>
  <c r="K9" i="2"/>
  <c r="K5" i="2"/>
  <c r="K82" i="2"/>
  <c r="K77" i="2"/>
  <c r="K69" i="2"/>
  <c r="K56" i="2"/>
  <c r="K71" i="2"/>
  <c r="K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tc={1A4839EC-EFCE-4EE8-88AF-522AB991F4F3}</author>
    <author>tc={6E9BD874-56C7-42D5-BFD6-D4D44CA9FC5B}</author>
    <author>tc={1419AAA8-D64C-4D25-92DD-AC5F16B158C2}</author>
    <author>tc={B16960CA-B25D-4A61-9549-40CE7B0686C9}</author>
    <author>tc={4D0366E8-AFA7-4A00-B40F-FEE9C9A8FB54}</author>
    <author>tc={B180BE5C-070B-4419-85AA-CD2455DEB127}</author>
    <author>tc={096BC8C7-22A1-4CA8-B5CE-CBEDAAF0F983}</author>
  </authors>
  <commentList>
    <comment ref="I10" authorId="0" shapeId="0" xr:uid="{1A4839EC-EFCE-4EE8-88AF-522AB991F4F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3 pont lett a javító</t>
      </text>
    </comment>
    <comment ref="I62" authorId="1" shapeId="0" xr:uid="{6E9BD874-56C7-42D5-BFD6-D4D44CA9FC5B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javítási kísérlet rosszabb lett</t>
      </text>
    </comment>
    <comment ref="E63" authorId="2" shapeId="0" xr:uid="{1419AAA8-D64C-4D25-92DD-AC5F16B158C2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pótlás</t>
      </text>
    </comment>
    <comment ref="C80" authorId="3" shapeId="0" xr:uid="{B16960CA-B25D-4A61-9549-40CE7B0686C9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javítás 2/15 lett</t>
      </text>
    </comment>
    <comment ref="I80" authorId="4" shapeId="0" xr:uid="{4D0366E8-AFA7-4A00-B40F-FEE9C9A8FB54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pótlás</t>
      </text>
    </comment>
    <comment ref="I84" authorId="5" shapeId="0" xr:uid="{B180BE5C-070B-4419-85AA-CD2455DEB127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javítás is 5 pont lett</t>
      </text>
    </comment>
    <comment ref="I85" authorId="6" shapeId="0" xr:uid="{096BC8C7-22A1-4CA8-B5CE-CBEDAAF0F983}">
      <text>
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pótlás</t>
      </text>
    </comment>
  </commentList>
</comments>
</file>

<file path=xl/sharedStrings.xml><?xml version="1.0" encoding="utf-8"?>
<sst xmlns="http://schemas.openxmlformats.org/spreadsheetml/2006/main" count="286" uniqueCount="203">
  <si>
    <t>Neptun kód</t>
  </si>
  <si>
    <t>Név</t>
  </si>
  <si>
    <t>GFCYZY</t>
  </si>
  <si>
    <t>Ágocsi-Kiss Dóra</t>
  </si>
  <si>
    <t>HLYIR3</t>
  </si>
  <si>
    <t>Anik Virág</t>
  </si>
  <si>
    <t>IB01M5</t>
  </si>
  <si>
    <t>Bálint Regina</t>
  </si>
  <si>
    <t>S0H0I8</t>
  </si>
  <si>
    <t>Belső Bence</t>
  </si>
  <si>
    <t>ZBTOC2</t>
  </si>
  <si>
    <t>Bodnár Emma</t>
  </si>
  <si>
    <t>JFCNYM</t>
  </si>
  <si>
    <t>Borbély Dániel</t>
  </si>
  <si>
    <t>JN95H9</t>
  </si>
  <si>
    <t>Borsó Janka</t>
  </si>
  <si>
    <t>JYXI13</t>
  </si>
  <si>
    <t>Borsódy Katalin</t>
  </si>
  <si>
    <t>GK9XKC</t>
  </si>
  <si>
    <t>Botos Barbara</t>
  </si>
  <si>
    <t>VY5FZP</t>
  </si>
  <si>
    <t>Böcskei Bálint Attila</t>
  </si>
  <si>
    <t>B3JXPS</t>
  </si>
  <si>
    <t>Böröcz Balázs</t>
  </si>
  <si>
    <t>UV0XM9</t>
  </si>
  <si>
    <t>Burlacu Péter Dániel</t>
  </si>
  <si>
    <t>HR368K</t>
  </si>
  <si>
    <t>Csányi Zsombor</t>
  </si>
  <si>
    <t>JWN1OQ</t>
  </si>
  <si>
    <t>Csontos Csilla</t>
  </si>
  <si>
    <t>K7RR3A</t>
  </si>
  <si>
    <t>Csontos Dániel</t>
  </si>
  <si>
    <t>Y0FI9R</t>
  </si>
  <si>
    <t>Csörgő Szabrina</t>
  </si>
  <si>
    <t>KTEPWT</t>
  </si>
  <si>
    <t>Dömény Endre Benjámin</t>
  </si>
  <si>
    <t>GTKMIO</t>
  </si>
  <si>
    <t>Dörgő Daniella</t>
  </si>
  <si>
    <t>IS70TR</t>
  </si>
  <si>
    <t>Dragan Viktor Konstantin</t>
  </si>
  <si>
    <t>KV66ZF</t>
  </si>
  <si>
    <t>Emri Tamás Béla</t>
  </si>
  <si>
    <t>C5NH2B</t>
  </si>
  <si>
    <t>Erdei Emília</t>
  </si>
  <si>
    <t>H11KWY</t>
  </si>
  <si>
    <t>Fábián József</t>
  </si>
  <si>
    <t>JPLFNY</t>
  </si>
  <si>
    <t>Fehér Tamás Richárd</t>
  </si>
  <si>
    <t>PIBMIX</t>
  </si>
  <si>
    <t>Fekete Gergő</t>
  </si>
  <si>
    <t>Y13XPC</t>
  </si>
  <si>
    <t>Frisch Anna Krisztina</t>
  </si>
  <si>
    <t>GUEG1Y</t>
  </si>
  <si>
    <t>Hegedűs Júlia Erzsébet</t>
  </si>
  <si>
    <t>ZM1L8N</t>
  </si>
  <si>
    <t>Hegyi Patrik</t>
  </si>
  <si>
    <t>BIFTQS</t>
  </si>
  <si>
    <t>Hevner János Gergely</t>
  </si>
  <si>
    <t>YYD21U</t>
  </si>
  <si>
    <t>Honvéd Tímea</t>
  </si>
  <si>
    <t>M9C4XT</t>
  </si>
  <si>
    <t>Horváth Donát</t>
  </si>
  <si>
    <t>RTRYGO</t>
  </si>
  <si>
    <t>Horváth Marica</t>
  </si>
  <si>
    <t>DGZU1U</t>
  </si>
  <si>
    <t>Hussein Emir</t>
  </si>
  <si>
    <t>JHTNOE</t>
  </si>
  <si>
    <t>Jobbágy Dorina</t>
  </si>
  <si>
    <t>P9FMJZ</t>
  </si>
  <si>
    <t>Juhász János</t>
  </si>
  <si>
    <t>B705XO</t>
  </si>
  <si>
    <t>Junkert András</t>
  </si>
  <si>
    <t>VE05MK</t>
  </si>
  <si>
    <t>Károlyfi Tekla Mariann</t>
  </si>
  <si>
    <t>DJ7P57</t>
  </si>
  <si>
    <t>Kaszás Attila</t>
  </si>
  <si>
    <t>HYVVEP</t>
  </si>
  <si>
    <t>Kasztner Dóra</t>
  </si>
  <si>
    <t>AVPNC8</t>
  </si>
  <si>
    <t>Katona Tibor</t>
  </si>
  <si>
    <t>RJIO9Q</t>
  </si>
  <si>
    <t>Kernya Máté</t>
  </si>
  <si>
    <t>QVAT1U</t>
  </si>
  <si>
    <t>Királyhidi Gyula</t>
  </si>
  <si>
    <t>GRYE3T</t>
  </si>
  <si>
    <t>Kisgyörgy Olivér Ervin</t>
  </si>
  <si>
    <t>KT0NWC</t>
  </si>
  <si>
    <t>Klajmanová Andrea</t>
  </si>
  <si>
    <t>CNPSE5</t>
  </si>
  <si>
    <t>Kollár Péter Rómeó</t>
  </si>
  <si>
    <t>ENMTFU</t>
  </si>
  <si>
    <t>Koncz Dénes</t>
  </si>
  <si>
    <t>P9USTS</t>
  </si>
  <si>
    <t>Kovács Richárd Dezső</t>
  </si>
  <si>
    <t>DFQ2Y7</t>
  </si>
  <si>
    <t>Kümmel Viktória</t>
  </si>
  <si>
    <t>K71F05</t>
  </si>
  <si>
    <t>Lövei Allegra Lili</t>
  </si>
  <si>
    <t>WXJQET</t>
  </si>
  <si>
    <t>Lutze Anna</t>
  </si>
  <si>
    <t>NTFCF0</t>
  </si>
  <si>
    <t>Magyar Márk László</t>
  </si>
  <si>
    <t>E5L391</t>
  </si>
  <si>
    <t>Marschall Gábor</t>
  </si>
  <si>
    <t>Q7F8C3</t>
  </si>
  <si>
    <t>Márton Anna</t>
  </si>
  <si>
    <t>LNHT28</t>
  </si>
  <si>
    <t>Mészáros Bence Balázs</t>
  </si>
  <si>
    <t>H6M11P</t>
  </si>
  <si>
    <t>Mihályi Zsolt</t>
  </si>
  <si>
    <t>EZI24K</t>
  </si>
  <si>
    <t>Molnár Bence Csaba</t>
  </si>
  <si>
    <t>O4WMLF</t>
  </si>
  <si>
    <t>Nagy Bálint</t>
  </si>
  <si>
    <t>EJD6GZ</t>
  </si>
  <si>
    <t>Őszi Csongor Szilveszter</t>
  </si>
  <si>
    <t>SBTS7T</t>
  </si>
  <si>
    <t>Petrovszki Levente</t>
  </si>
  <si>
    <t>Y6MTVB</t>
  </si>
  <si>
    <t>Pintér Bence</t>
  </si>
  <si>
    <t>UAJ1IQ</t>
  </si>
  <si>
    <t>Pluhár Zsófia</t>
  </si>
  <si>
    <t>Y0MU4X</t>
  </si>
  <si>
    <t>Ponicsán Rebeka Andrea</t>
  </si>
  <si>
    <t>FLU3IV</t>
  </si>
  <si>
    <t>Pusztai Anna</t>
  </si>
  <si>
    <t>LG5M2X</t>
  </si>
  <si>
    <t>Rimóczi Balázs</t>
  </si>
  <si>
    <t>H59JEJ</t>
  </si>
  <si>
    <t>Rusznyák Zsombor Áron</t>
  </si>
  <si>
    <t>DRGW48</t>
  </si>
  <si>
    <t>Simon Kevin Zsolt</t>
  </si>
  <si>
    <t>X2GQIO</t>
  </si>
  <si>
    <t>Simonka Tamás</t>
  </si>
  <si>
    <t>FFH07G</t>
  </si>
  <si>
    <t>Sólyom Panna Viktória</t>
  </si>
  <si>
    <t>H8ROJY</t>
  </si>
  <si>
    <t>Steinsits Dániel</t>
  </si>
  <si>
    <t>Q42F2I</t>
  </si>
  <si>
    <t>Stugel Adam</t>
  </si>
  <si>
    <t>RDPJB9</t>
  </si>
  <si>
    <t>Szabó Petra</t>
  </si>
  <si>
    <t>BAZXD5</t>
  </si>
  <si>
    <t>Szaló-Pál Kinga</t>
  </si>
  <si>
    <t>OKHWQ0</t>
  </si>
  <si>
    <t>Tamásová Henrieta</t>
  </si>
  <si>
    <t>DLNGXK</t>
  </si>
  <si>
    <t>Tatár Márk Attila</t>
  </si>
  <si>
    <t>OSVLXE</t>
  </si>
  <si>
    <t>Tene Gábor</t>
  </si>
  <si>
    <t>OFD4G0</t>
  </si>
  <si>
    <t>Tuli Szabolcs</t>
  </si>
  <si>
    <t>FWBWJD</t>
  </si>
  <si>
    <t>Tvarosek Abigél</t>
  </si>
  <si>
    <t>CWOMCW</t>
  </si>
  <si>
    <t>Úr Barbara Viktória</t>
  </si>
  <si>
    <t>JNW7L1</t>
  </si>
  <si>
    <t>Varga Henrietta</t>
  </si>
  <si>
    <t>D6T5VT</t>
  </si>
  <si>
    <t>Varga Klaudia</t>
  </si>
  <si>
    <t>BKFV01</t>
  </si>
  <si>
    <t>Vass Máté</t>
  </si>
  <si>
    <t>RISKHM</t>
  </si>
  <si>
    <t>Villányi Ákos Levente</t>
  </si>
  <si>
    <t>XAWMAU</t>
  </si>
  <si>
    <t>Vincze Kata</t>
  </si>
  <si>
    <t>Y7AWY4</t>
  </si>
  <si>
    <t>Wagner Nóra</t>
  </si>
  <si>
    <t>KHDC3N</t>
  </si>
  <si>
    <t>Würfel Péter</t>
  </si>
  <si>
    <t>CSH603</t>
  </si>
  <si>
    <t>Zsid Andrea Anna</t>
  </si>
  <si>
    <t>Házi feladat</t>
  </si>
  <si>
    <t xml:space="preserve"> </t>
  </si>
  <si>
    <t>I. ZH pont</t>
  </si>
  <si>
    <t>I. ZH %</t>
  </si>
  <si>
    <t>II. ZH pont</t>
  </si>
  <si>
    <t>II. ZH %</t>
  </si>
  <si>
    <t>III.ZH pont</t>
  </si>
  <si>
    <t>On ramp % levonás</t>
  </si>
  <si>
    <t>Félévi átlag %</t>
  </si>
  <si>
    <t>3. ZH % levonással</t>
  </si>
  <si>
    <t>Jelenlegi félévi jegy</t>
  </si>
  <si>
    <t>előjelentkezés nem kell,</t>
  </si>
  <si>
    <t>december 10. kedd 8.15-</t>
  </si>
  <si>
    <t>december 16. hétfő 11.15-</t>
  </si>
  <si>
    <t>december 19. csütörtök 13.00-</t>
  </si>
  <si>
    <t>december 12. csütörtök 16.00-</t>
  </si>
  <si>
    <t>Csoportfüggetlen javítási-pótlási időpontok:</t>
  </si>
  <si>
    <t>bármelyik időpontban jöhet bárki</t>
  </si>
  <si>
    <t>Nem éri el a 25%-t, javítsa!</t>
  </si>
  <si>
    <t>Késedelmes beadás figyelembevételével</t>
  </si>
  <si>
    <t>Pótolja!</t>
  </si>
  <si>
    <t>lehetőleg egy alkalommal egy ZH-t javítson, de ha siet, kettő is belefér</t>
  </si>
  <si>
    <t>KP</t>
  </si>
  <si>
    <t>FÖ</t>
  </si>
  <si>
    <t>Gyakorlat-vezető</t>
  </si>
  <si>
    <t>KP(BA)</t>
  </si>
  <si>
    <t>TG</t>
  </si>
  <si>
    <t>BA</t>
  </si>
  <si>
    <t>Javított, pótolt, helyesbített érték</t>
  </si>
  <si>
    <t>Információ hiányában úgy számoltam, hogy min 50%-ig megcsinálta az on ramp-t a ZH-ig, jelezze ha máshogy volt (toth@chem.elte.hu)</t>
  </si>
  <si>
    <t>nem kap jegyet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</si>
</sst>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0" fillId="2" borderId="0" xfId="0" applyFill="1" applyProtection="1"/>
    <xf numFmtId="1" fontId="0" fillId="0" borderId="0" xfId="0" applyNumberFormat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Border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/>
    <xf numFmtId="0" fontId="0" fillId="0" borderId="5" xfId="0" applyBorder="1" applyProtection="1"/>
    <xf numFmtId="0" fontId="0" fillId="0" borderId="8" xfId="0" applyBorder="1" applyProtection="1"/>
    <xf numFmtId="0" fontId="0" fillId="0" borderId="4" xfId="0" applyBorder="1"/>
    <xf numFmtId="0" fontId="0" fillId="0" borderId="6" xfId="0" applyBorder="1"/>
    <xf numFmtId="0" fontId="1" fillId="0" borderId="10" xfId="0" applyFont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5" borderId="4" xfId="0" applyFill="1" applyBorder="1" applyProtection="1"/>
    <xf numFmtId="0" fontId="0" fillId="4" borderId="0" xfId="0" applyFill="1" applyProtection="1"/>
    <xf numFmtId="0" fontId="0" fillId="5" borderId="0" xfId="0" applyFill="1" applyProtection="1"/>
    <xf numFmtId="0" fontId="0" fillId="0" borderId="4" xfId="0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4" xfId="0" applyNumberFormat="1" applyBorder="1" applyAlignment="1" applyProtection="1">
      <alignment horizontal="center"/>
    </xf>
    <xf numFmtId="1" fontId="0" fillId="0" borderId="8" xfId="0" applyNumberFormat="1" applyBorder="1" applyAlignment="1">
      <alignment horizontal="center"/>
    </xf>
    <xf numFmtId="0" fontId="0" fillId="6" borderId="0" xfId="0" applyFill="1" applyProtection="1"/>
    <xf numFmtId="1" fontId="1" fillId="0" borderId="5" xfId="0" applyNumberFormat="1" applyFont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wrapText="1"/>
    </xf>
    <xf numFmtId="0" fontId="0" fillId="0" borderId="9" xfId="0" applyFont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 wrapText="1"/>
    </xf>
    <xf numFmtId="1" fontId="1" fillId="0" borderId="5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 applyProtection="1">
      <alignment horizontal="center" wrapText="1"/>
    </xf>
    <xf numFmtId="164" fontId="0" fillId="0" borderId="0" xfId="0" applyNumberFormat="1" applyProtection="1"/>
    <xf numFmtId="0" fontId="3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2" fillId="0" borderId="4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1" fontId="1" fillId="0" borderId="10" xfId="0" applyNumberFormat="1" applyFon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0" fontId="0" fillId="7" borderId="0" xfId="0" applyFill="1" applyBorder="1"/>
    <xf numFmtId="0" fontId="0" fillId="7" borderId="0" xfId="0" applyFill="1" applyProtection="1"/>
    <xf numFmtId="0" fontId="0" fillId="0" borderId="5" xfId="0" applyFill="1" applyBorder="1" applyProtection="1"/>
    <xf numFmtId="0" fontId="0" fillId="7" borderId="4" xfId="0" applyFill="1" applyBorder="1"/>
    <xf numFmtId="0" fontId="0" fillId="7" borderId="4" xfId="0" applyFont="1" applyFill="1" applyBorder="1" applyProtection="1"/>
    <xf numFmtId="0" fontId="4" fillId="0" borderId="4" xfId="0" applyFont="1" applyBorder="1" applyProtection="1"/>
    <xf numFmtId="1" fontId="1" fillId="3" borderId="5" xfId="0" applyNumberFormat="1" applyFont="1" applyFill="1" applyBorder="1" applyAlignment="1">
      <alignment horizontal="center"/>
    </xf>
    <xf numFmtId="0" fontId="0" fillId="3" borderId="5" xfId="0" applyFill="1" applyBorder="1" applyProtection="1"/>
    <xf numFmtId="1" fontId="0" fillId="0" borderId="4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0" fontId="0" fillId="0" borderId="4" xfId="0" applyFill="1" applyBorder="1" applyProtection="1"/>
    <xf numFmtId="0" fontId="4" fillId="0" borderId="6" xfId="0" applyFont="1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oth" id="{6C99718F-F553-41BC-BB37-FA494D271836}" userId="toth" providerId="None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0" dT="2019-12-17T17:31:54.50" personId="{6C99718F-F553-41BC-BB37-FA494D271836}" id="{1A4839EC-EFCE-4EE8-88AF-522AB991F4F3}">
    <text>3 pont lett a javító</text>
  </threadedComment>
  <threadedComment ref="I62" dT="2019-12-19T15:13:26.20" personId="{6C99718F-F553-41BC-BB37-FA494D271836}" id="{6E9BD874-56C7-42D5-BFD6-D4D44CA9FC5B}">
    <text>javítási kísérlet rosszabb lett</text>
  </threadedComment>
  <threadedComment ref="E63" dT="2019-12-12T16:41:43.24" personId="{6C99718F-F553-41BC-BB37-FA494D271836}" id="{1419AAA8-D64C-4D25-92DD-AC5F16B158C2}">
    <text>pótlás</text>
  </threadedComment>
  <threadedComment ref="C80" dT="2019-12-19T14:55:17.91" personId="{6C99718F-F553-41BC-BB37-FA494D271836}" id="{B16960CA-B25D-4A61-9549-40CE7B0686C9}">
    <text>javítás 2/15 lett</text>
  </threadedComment>
  <threadedComment ref="I80" dT="2019-12-12T16:42:47.76" personId="{6C99718F-F553-41BC-BB37-FA494D271836}" id="{4D0366E8-AFA7-4A00-B40F-FEE9C9A8FB54}">
    <text>pótlás</text>
  </threadedComment>
  <threadedComment ref="I84" dT="2019-12-19T14:57:29.21" personId="{6C99718F-F553-41BC-BB37-FA494D271836}" id="{B180BE5C-070B-4419-85AA-CD2455DEB127}">
    <text>javítás is 5 pont lett</text>
  </threadedComment>
  <threadedComment ref="I85" dT="2019-12-12T16:42:01.55" personId="{6C99718F-F553-41BC-BB37-FA494D271836}" id="{096BC8C7-22A1-4CA8-B5CE-CBEDAAF0F983}">
    <text>pótlás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4828B-401B-4986-8189-22EE7FC2BD94}">
  <dimension ref="A1:T88"/>
  <sheetViews>
    <sheetView tabSelected="1" workbookViewId="0">
      <selection activeCell="B1" sqref="B1:B1048576"/>
    </sheetView>
  </sheetViews>
  <sheetFormatPr defaultRowHeight="15" x14ac:dyDescent="0.25"/>
  <cols>
    <col min="2" max="2" width="27.140625" hidden="1" customWidth="1"/>
    <col min="3" max="3" width="6.42578125" customWidth="1"/>
    <col min="4" max="4" width="4.85546875" style="4" customWidth="1"/>
    <col min="5" max="5" width="6.5703125" customWidth="1"/>
    <col min="6" max="6" width="6.5703125" style="4" customWidth="1"/>
    <col min="7" max="7" width="8" style="3" customWidth="1"/>
    <col min="8" max="8" width="7.85546875" customWidth="1"/>
    <col min="9" max="9" width="5.85546875" customWidth="1"/>
    <col min="10" max="10" width="10.42578125" style="4" customWidth="1"/>
    <col min="11" max="11" width="9.5703125" bestFit="1" customWidth="1"/>
    <col min="12" max="12" width="9.42578125" customWidth="1"/>
    <col min="13" max="13" width="10.28515625" customWidth="1"/>
  </cols>
  <sheetData>
    <row r="1" spans="1:20" ht="48" customHeight="1" x14ac:dyDescent="0.25">
      <c r="A1" s="29" t="s">
        <v>0</v>
      </c>
      <c r="B1" s="30" t="s">
        <v>1</v>
      </c>
      <c r="C1" s="29" t="s">
        <v>174</v>
      </c>
      <c r="D1" s="30" t="s">
        <v>175</v>
      </c>
      <c r="E1" s="29" t="s">
        <v>176</v>
      </c>
      <c r="F1" s="30" t="s">
        <v>177</v>
      </c>
      <c r="G1" s="31" t="s">
        <v>172</v>
      </c>
      <c r="H1" s="29" t="s">
        <v>179</v>
      </c>
      <c r="I1" s="32" t="s">
        <v>178</v>
      </c>
      <c r="J1" s="30" t="s">
        <v>181</v>
      </c>
      <c r="K1" s="29" t="s">
        <v>180</v>
      </c>
      <c r="L1" s="30" t="s">
        <v>182</v>
      </c>
      <c r="M1" s="35" t="s">
        <v>196</v>
      </c>
    </row>
    <row r="2" spans="1:20" x14ac:dyDescent="0.25">
      <c r="A2" s="6" t="s">
        <v>2</v>
      </c>
      <c r="B2" s="9" t="s">
        <v>3</v>
      </c>
      <c r="C2" s="11">
        <v>11</v>
      </c>
      <c r="D2" s="25">
        <f>C2/15*100</f>
        <v>73.333333333333329</v>
      </c>
      <c r="E2" s="11">
        <v>8</v>
      </c>
      <c r="F2" s="25">
        <f>E2/12*100</f>
        <v>66.666666666666657</v>
      </c>
      <c r="G2" s="13">
        <v>100</v>
      </c>
      <c r="H2" s="6">
        <v>0</v>
      </c>
      <c r="I2" s="5">
        <v>6</v>
      </c>
      <c r="J2" s="25">
        <f t="shared" ref="J2" si="0">I2/12*100-H2</f>
        <v>50</v>
      </c>
      <c r="K2" s="22">
        <f t="shared" ref="K2:K10" si="1">(D2+F2+G2+J2)/4</f>
        <v>72.5</v>
      </c>
      <c r="L2" s="21">
        <v>4</v>
      </c>
      <c r="M2" s="2" t="s">
        <v>199</v>
      </c>
      <c r="N2" s="1" t="s">
        <v>191</v>
      </c>
    </row>
    <row r="3" spans="1:20" x14ac:dyDescent="0.25">
      <c r="A3" s="6" t="s">
        <v>4</v>
      </c>
      <c r="B3" s="9" t="s">
        <v>5</v>
      </c>
      <c r="C3" s="11">
        <v>7</v>
      </c>
      <c r="D3" s="25">
        <f t="shared" ref="D3:D66" si="2">C3/15*100</f>
        <v>46.666666666666664</v>
      </c>
      <c r="E3" s="11">
        <v>10</v>
      </c>
      <c r="F3" s="25">
        <f t="shared" ref="F3:F66" si="3">E3/12*100</f>
        <v>83.333333333333343</v>
      </c>
      <c r="G3" s="13">
        <v>100</v>
      </c>
      <c r="H3" s="6">
        <v>0</v>
      </c>
      <c r="I3" s="5">
        <v>8</v>
      </c>
      <c r="J3" s="25">
        <f t="shared" ref="J3" si="4">I3/12*100-H3</f>
        <v>66.666666666666657</v>
      </c>
      <c r="K3" s="22">
        <f t="shared" si="1"/>
        <v>74.166666666666657</v>
      </c>
      <c r="L3" s="21">
        <v>4</v>
      </c>
      <c r="M3" s="2" t="s">
        <v>199</v>
      </c>
      <c r="N3" s="18" t="s">
        <v>190</v>
      </c>
    </row>
    <row r="4" spans="1:20" x14ac:dyDescent="0.25">
      <c r="A4" s="6" t="s">
        <v>6</v>
      </c>
      <c r="B4" s="52" t="s">
        <v>7</v>
      </c>
      <c r="C4" s="11">
        <v>9</v>
      </c>
      <c r="D4" s="25">
        <f t="shared" si="2"/>
        <v>60</v>
      </c>
      <c r="E4" s="48">
        <v>8</v>
      </c>
      <c r="F4" s="51">
        <f t="shared" si="3"/>
        <v>66.666666666666657</v>
      </c>
      <c r="G4" s="13">
        <v>85</v>
      </c>
      <c r="H4" s="6">
        <v>0</v>
      </c>
      <c r="I4" s="5">
        <v>5</v>
      </c>
      <c r="J4" s="25">
        <f t="shared" ref="J4:J12" si="5">I4/12*100-H4</f>
        <v>41.666666666666671</v>
      </c>
      <c r="K4" s="22">
        <f t="shared" si="1"/>
        <v>63.333333333333329</v>
      </c>
      <c r="L4" s="21">
        <v>3</v>
      </c>
      <c r="M4" s="2" t="s">
        <v>195</v>
      </c>
      <c r="N4" s="19" t="s">
        <v>201</v>
      </c>
    </row>
    <row r="5" spans="1:20" x14ac:dyDescent="0.25">
      <c r="A5" s="6" t="s">
        <v>8</v>
      </c>
      <c r="B5" s="9" t="s">
        <v>9</v>
      </c>
      <c r="C5" s="48">
        <v>7</v>
      </c>
      <c r="D5" s="25">
        <f t="shared" si="2"/>
        <v>46.666666666666664</v>
      </c>
      <c r="E5" s="11">
        <v>9.5</v>
      </c>
      <c r="F5" s="25">
        <f t="shared" si="3"/>
        <v>79.166666666666657</v>
      </c>
      <c r="G5" s="13">
        <v>90</v>
      </c>
      <c r="H5" s="6">
        <v>0</v>
      </c>
      <c r="I5" s="5">
        <v>8</v>
      </c>
      <c r="J5" s="25">
        <f t="shared" si="5"/>
        <v>66.666666666666657</v>
      </c>
      <c r="K5" s="22">
        <f t="shared" si="1"/>
        <v>70.625</v>
      </c>
      <c r="L5" s="21">
        <v>4</v>
      </c>
      <c r="M5" s="2" t="s">
        <v>195</v>
      </c>
      <c r="N5" s="24" t="s">
        <v>192</v>
      </c>
    </row>
    <row r="6" spans="1:20" x14ac:dyDescent="0.25">
      <c r="A6" s="6" t="s">
        <v>10</v>
      </c>
      <c r="B6" s="9" t="s">
        <v>11</v>
      </c>
      <c r="C6" s="11">
        <v>9</v>
      </c>
      <c r="D6" s="25">
        <f t="shared" si="2"/>
        <v>60</v>
      </c>
      <c r="E6" s="11">
        <v>9</v>
      </c>
      <c r="F6" s="25">
        <f t="shared" si="3"/>
        <v>75</v>
      </c>
      <c r="G6" s="13">
        <v>95</v>
      </c>
      <c r="H6" s="6">
        <v>0</v>
      </c>
      <c r="I6" s="5">
        <v>7</v>
      </c>
      <c r="J6" s="25">
        <f t="shared" si="5"/>
        <v>58.333333333333336</v>
      </c>
      <c r="K6" s="22">
        <f t="shared" si="1"/>
        <v>72.083333333333329</v>
      </c>
      <c r="L6" s="21">
        <v>4</v>
      </c>
      <c r="M6" s="2" t="s">
        <v>198</v>
      </c>
      <c r="N6" s="46" t="s">
        <v>200</v>
      </c>
    </row>
    <row r="7" spans="1:20" x14ac:dyDescent="0.25">
      <c r="A7" s="6" t="s">
        <v>12</v>
      </c>
      <c r="B7" s="9" t="s">
        <v>13</v>
      </c>
      <c r="C7" s="11">
        <v>11</v>
      </c>
      <c r="D7" s="25">
        <f t="shared" si="2"/>
        <v>73.333333333333329</v>
      </c>
      <c r="E7" s="48">
        <v>9</v>
      </c>
      <c r="F7" s="25">
        <f t="shared" si="3"/>
        <v>75</v>
      </c>
      <c r="G7" s="13">
        <v>85</v>
      </c>
      <c r="H7" s="6">
        <v>0</v>
      </c>
      <c r="I7" s="5">
        <v>4</v>
      </c>
      <c r="J7" s="25">
        <f t="shared" si="5"/>
        <v>33.333333333333329</v>
      </c>
      <c r="K7" s="22">
        <f t="shared" si="1"/>
        <v>66.666666666666657</v>
      </c>
      <c r="L7" s="21">
        <v>3</v>
      </c>
      <c r="M7" s="2" t="s">
        <v>194</v>
      </c>
    </row>
    <row r="8" spans="1:20" x14ac:dyDescent="0.25">
      <c r="A8" s="6" t="s">
        <v>14</v>
      </c>
      <c r="B8" s="9" t="s">
        <v>15</v>
      </c>
      <c r="C8" s="11">
        <v>14</v>
      </c>
      <c r="D8" s="25">
        <f t="shared" si="2"/>
        <v>93.333333333333329</v>
      </c>
      <c r="E8" s="11">
        <v>6</v>
      </c>
      <c r="F8" s="25">
        <f t="shared" si="3"/>
        <v>50</v>
      </c>
      <c r="G8" s="13">
        <v>95</v>
      </c>
      <c r="H8" s="6">
        <v>0</v>
      </c>
      <c r="I8" s="5">
        <v>8</v>
      </c>
      <c r="J8" s="25">
        <f t="shared" si="5"/>
        <v>66.666666666666657</v>
      </c>
      <c r="K8" s="22">
        <f t="shared" si="1"/>
        <v>76.25</v>
      </c>
      <c r="L8" s="21">
        <v>4</v>
      </c>
      <c r="M8" s="2" t="s">
        <v>195</v>
      </c>
      <c r="N8" s="37" t="s">
        <v>188</v>
      </c>
      <c r="O8" s="38"/>
      <c r="P8" s="38"/>
      <c r="Q8" s="38"/>
      <c r="R8" s="38"/>
      <c r="S8" s="38"/>
      <c r="T8" s="39"/>
    </row>
    <row r="9" spans="1:20" x14ac:dyDescent="0.25">
      <c r="A9" s="6" t="s">
        <v>16</v>
      </c>
      <c r="B9" s="9" t="s">
        <v>17</v>
      </c>
      <c r="C9" s="11">
        <v>8</v>
      </c>
      <c r="D9" s="25">
        <f t="shared" si="2"/>
        <v>53.333333333333336</v>
      </c>
      <c r="E9" s="11">
        <v>3</v>
      </c>
      <c r="F9" s="25">
        <f t="shared" si="3"/>
        <v>25</v>
      </c>
      <c r="G9" s="13">
        <v>90</v>
      </c>
      <c r="H9" s="6">
        <v>0</v>
      </c>
      <c r="I9" s="5">
        <v>3</v>
      </c>
      <c r="J9" s="25">
        <f t="shared" si="5"/>
        <v>25</v>
      </c>
      <c r="K9" s="22">
        <f t="shared" si="1"/>
        <v>48.333333333333336</v>
      </c>
      <c r="L9" s="21">
        <v>2</v>
      </c>
      <c r="M9" s="2" t="s">
        <v>195</v>
      </c>
      <c r="N9" s="40" t="s">
        <v>183</v>
      </c>
      <c r="O9" s="41"/>
      <c r="P9" s="41"/>
      <c r="Q9" s="41"/>
      <c r="R9" s="41"/>
      <c r="S9" s="41"/>
      <c r="T9" s="9"/>
    </row>
    <row r="10" spans="1:20" x14ac:dyDescent="0.25">
      <c r="A10" s="6" t="s">
        <v>18</v>
      </c>
      <c r="B10" s="47" t="s">
        <v>19</v>
      </c>
      <c r="C10" s="11">
        <v>8</v>
      </c>
      <c r="D10" s="25">
        <f t="shared" si="2"/>
        <v>53.333333333333336</v>
      </c>
      <c r="E10" s="48">
        <v>6.5</v>
      </c>
      <c r="F10" s="33">
        <f t="shared" si="3"/>
        <v>54.166666666666664</v>
      </c>
      <c r="G10" s="14">
        <v>70</v>
      </c>
      <c r="H10" s="56">
        <v>0</v>
      </c>
      <c r="I10" s="34">
        <v>4</v>
      </c>
      <c r="J10" s="55">
        <f t="shared" si="5"/>
        <v>33.333333333333329</v>
      </c>
      <c r="K10" s="22">
        <f t="shared" si="1"/>
        <v>52.708333333333329</v>
      </c>
      <c r="L10" s="21">
        <v>2</v>
      </c>
      <c r="M10" s="2" t="s">
        <v>198</v>
      </c>
      <c r="N10" s="40" t="s">
        <v>189</v>
      </c>
      <c r="O10" s="41"/>
      <c r="P10" s="41"/>
      <c r="Q10" s="41"/>
      <c r="R10" s="41"/>
      <c r="S10" s="41"/>
      <c r="T10" s="9"/>
    </row>
    <row r="11" spans="1:20" x14ac:dyDescent="0.25">
      <c r="A11" s="6" t="s">
        <v>20</v>
      </c>
      <c r="B11" s="9" t="s">
        <v>21</v>
      </c>
      <c r="C11" s="11">
        <v>11</v>
      </c>
      <c r="D11" s="25">
        <f t="shared" si="2"/>
        <v>73.333333333333329</v>
      </c>
      <c r="E11" s="11">
        <v>8</v>
      </c>
      <c r="F11" s="25">
        <f t="shared" si="3"/>
        <v>66.666666666666657</v>
      </c>
      <c r="G11" s="14">
        <v>75</v>
      </c>
      <c r="H11" s="6">
        <v>0</v>
      </c>
      <c r="I11" s="5">
        <v>5</v>
      </c>
      <c r="J11" s="25">
        <f t="shared" si="5"/>
        <v>41.666666666666671</v>
      </c>
      <c r="K11" s="22">
        <f>(D11+F11+G11+J11)/4</f>
        <v>64.166666666666671</v>
      </c>
      <c r="L11" s="21">
        <v>3</v>
      </c>
      <c r="M11" s="2" t="s">
        <v>195</v>
      </c>
      <c r="N11" s="40" t="s">
        <v>193</v>
      </c>
      <c r="O11" s="41"/>
      <c r="P11" s="41"/>
      <c r="Q11" s="41"/>
      <c r="R11" s="41"/>
      <c r="S11" s="41"/>
      <c r="T11" s="9"/>
    </row>
    <row r="12" spans="1:20" x14ac:dyDescent="0.25">
      <c r="A12" s="6" t="s">
        <v>22</v>
      </c>
      <c r="B12" s="9" t="s">
        <v>23</v>
      </c>
      <c r="C12" s="11">
        <v>9</v>
      </c>
      <c r="D12" s="25">
        <f t="shared" si="2"/>
        <v>60</v>
      </c>
      <c r="E12" s="11">
        <v>8</v>
      </c>
      <c r="F12" s="25">
        <f t="shared" si="3"/>
        <v>66.666666666666657</v>
      </c>
      <c r="G12" s="14">
        <v>70</v>
      </c>
      <c r="H12" s="6">
        <v>0</v>
      </c>
      <c r="I12" s="34">
        <v>7</v>
      </c>
      <c r="J12" s="25">
        <f t="shared" si="5"/>
        <v>58.333333333333336</v>
      </c>
      <c r="K12" s="22">
        <f>(D12+F12+G12+J12)/4</f>
        <v>63.75</v>
      </c>
      <c r="L12" s="21">
        <v>3</v>
      </c>
      <c r="M12" s="2" t="s">
        <v>198</v>
      </c>
      <c r="N12" s="50" t="s">
        <v>184</v>
      </c>
      <c r="O12" s="41"/>
      <c r="P12" s="41"/>
      <c r="Q12" s="41"/>
      <c r="R12" s="41"/>
      <c r="S12" s="41"/>
      <c r="T12" s="9"/>
    </row>
    <row r="13" spans="1:20" x14ac:dyDescent="0.25">
      <c r="A13" s="6" t="s">
        <v>24</v>
      </c>
      <c r="B13" s="47" t="s">
        <v>25</v>
      </c>
      <c r="C13" s="11">
        <v>13</v>
      </c>
      <c r="D13" s="25">
        <f t="shared" si="2"/>
        <v>86.666666666666671</v>
      </c>
      <c r="E13" s="11">
        <v>10</v>
      </c>
      <c r="F13" s="25">
        <f t="shared" si="3"/>
        <v>83.333333333333343</v>
      </c>
      <c r="G13" s="13"/>
      <c r="H13" s="6"/>
      <c r="I13" s="5"/>
      <c r="J13" s="28"/>
      <c r="K13" s="20"/>
      <c r="L13" s="20" t="s">
        <v>202</v>
      </c>
      <c r="M13" s="2"/>
      <c r="N13" s="50" t="s">
        <v>187</v>
      </c>
      <c r="O13" s="41"/>
      <c r="P13" s="41"/>
      <c r="Q13" s="41"/>
      <c r="R13" s="41"/>
      <c r="S13" s="41"/>
      <c r="T13" s="9"/>
    </row>
    <row r="14" spans="1:20" x14ac:dyDescent="0.25">
      <c r="A14" s="6" t="s">
        <v>26</v>
      </c>
      <c r="B14" s="9" t="s">
        <v>27</v>
      </c>
      <c r="C14" s="48">
        <v>10</v>
      </c>
      <c r="D14" s="25">
        <f t="shared" si="2"/>
        <v>66.666666666666657</v>
      </c>
      <c r="E14" s="11">
        <v>5</v>
      </c>
      <c r="F14" s="25">
        <f t="shared" si="3"/>
        <v>41.666666666666671</v>
      </c>
      <c r="G14" s="13">
        <v>90</v>
      </c>
      <c r="H14" s="6">
        <v>0</v>
      </c>
      <c r="I14" s="34">
        <v>3</v>
      </c>
      <c r="J14" s="25">
        <f>I14/12*100-H14</f>
        <v>25</v>
      </c>
      <c r="K14" s="22">
        <f>(D14+F14+G14+J14)/4</f>
        <v>55.833333333333329</v>
      </c>
      <c r="L14" s="21">
        <v>3</v>
      </c>
      <c r="M14" s="2" t="s">
        <v>198</v>
      </c>
      <c r="N14" s="50" t="s">
        <v>185</v>
      </c>
      <c r="O14" s="41"/>
      <c r="P14" s="41"/>
      <c r="Q14" s="41"/>
      <c r="R14" s="41"/>
      <c r="S14" s="41"/>
      <c r="T14" s="9"/>
    </row>
    <row r="15" spans="1:20" x14ac:dyDescent="0.25">
      <c r="A15" s="6" t="s">
        <v>28</v>
      </c>
      <c r="B15" s="9" t="s">
        <v>29</v>
      </c>
      <c r="C15" s="11">
        <v>9</v>
      </c>
      <c r="D15" s="25">
        <f t="shared" si="2"/>
        <v>60</v>
      </c>
      <c r="E15" s="11">
        <v>6.25</v>
      </c>
      <c r="F15" s="25">
        <f t="shared" si="3"/>
        <v>52.083333333333336</v>
      </c>
      <c r="G15" s="13">
        <v>95</v>
      </c>
      <c r="H15" s="6">
        <v>0</v>
      </c>
      <c r="I15" s="5">
        <v>3</v>
      </c>
      <c r="J15" s="25">
        <f>I15/12*100-H15</f>
        <v>25</v>
      </c>
      <c r="K15" s="22">
        <f>(D15+F15+G15+J15)/4</f>
        <v>58.020833333333336</v>
      </c>
      <c r="L15" s="21">
        <v>3</v>
      </c>
      <c r="M15" s="2" t="s">
        <v>195</v>
      </c>
      <c r="N15" s="57" t="s">
        <v>186</v>
      </c>
      <c r="O15" s="42"/>
      <c r="P15" s="42"/>
      <c r="Q15" s="42"/>
      <c r="R15" s="42"/>
      <c r="S15" s="42"/>
      <c r="T15" s="10"/>
    </row>
    <row r="16" spans="1:20" x14ac:dyDescent="0.25">
      <c r="A16" s="6" t="s">
        <v>30</v>
      </c>
      <c r="B16" s="47" t="s">
        <v>31</v>
      </c>
      <c r="C16" s="11">
        <v>11</v>
      </c>
      <c r="D16" s="25">
        <f t="shared" si="2"/>
        <v>73.333333333333329</v>
      </c>
      <c r="E16" s="11">
        <v>6</v>
      </c>
      <c r="F16" s="25">
        <f t="shared" si="3"/>
        <v>50</v>
      </c>
      <c r="G16" s="13">
        <v>85</v>
      </c>
      <c r="H16" s="6">
        <v>0</v>
      </c>
      <c r="I16" s="45">
        <v>5</v>
      </c>
      <c r="J16" s="33">
        <f>I16/12*100-H16</f>
        <v>41.666666666666671</v>
      </c>
      <c r="K16" s="22">
        <f>(D16+F16+G16+J16)/4</f>
        <v>62.5</v>
      </c>
      <c r="L16" s="21">
        <v>3</v>
      </c>
      <c r="M16" s="2" t="s">
        <v>194</v>
      </c>
    </row>
    <row r="17" spans="1:13" x14ac:dyDescent="0.25">
      <c r="A17" s="6" t="s">
        <v>32</v>
      </c>
      <c r="B17" s="47" t="s">
        <v>33</v>
      </c>
      <c r="C17" s="11">
        <v>3</v>
      </c>
      <c r="D17" s="26">
        <f t="shared" si="2"/>
        <v>20</v>
      </c>
      <c r="E17" s="11">
        <v>4</v>
      </c>
      <c r="F17" s="25">
        <f t="shared" si="3"/>
        <v>33.333333333333329</v>
      </c>
      <c r="G17" s="13">
        <v>95</v>
      </c>
      <c r="H17" s="6">
        <v>0</v>
      </c>
      <c r="I17" s="5"/>
      <c r="J17" s="28"/>
      <c r="K17" s="20"/>
      <c r="L17" s="20" t="s">
        <v>202</v>
      </c>
      <c r="M17" s="2"/>
    </row>
    <row r="18" spans="1:13" x14ac:dyDescent="0.25">
      <c r="A18" s="6" t="s">
        <v>34</v>
      </c>
      <c r="B18" s="47" t="s">
        <v>35</v>
      </c>
      <c r="C18" s="11">
        <v>6</v>
      </c>
      <c r="D18" s="25">
        <f t="shared" si="2"/>
        <v>40</v>
      </c>
      <c r="E18" s="11">
        <v>6.5</v>
      </c>
      <c r="F18" s="25">
        <f t="shared" si="3"/>
        <v>54.166666666666664</v>
      </c>
      <c r="G18" s="13">
        <v>75</v>
      </c>
      <c r="H18" s="6">
        <v>0</v>
      </c>
      <c r="I18" s="34">
        <v>3</v>
      </c>
      <c r="J18" s="33">
        <f>I18/12*100-H18</f>
        <v>25</v>
      </c>
      <c r="K18" s="22">
        <f>(D18+F18+G18+J18)/4</f>
        <v>48.541666666666664</v>
      </c>
      <c r="L18" s="21">
        <v>2</v>
      </c>
      <c r="M18" s="2" t="s">
        <v>199</v>
      </c>
    </row>
    <row r="19" spans="1:13" x14ac:dyDescent="0.25">
      <c r="A19" s="6" t="s">
        <v>36</v>
      </c>
      <c r="B19" s="9" t="s">
        <v>37</v>
      </c>
      <c r="C19" s="11">
        <v>14</v>
      </c>
      <c r="D19" s="25">
        <f t="shared" si="2"/>
        <v>93.333333333333329</v>
      </c>
      <c r="E19" s="48">
        <v>12</v>
      </c>
      <c r="F19" s="25">
        <f t="shared" si="3"/>
        <v>100</v>
      </c>
      <c r="G19" s="13">
        <v>100</v>
      </c>
      <c r="H19" s="6">
        <v>0</v>
      </c>
      <c r="I19" s="5">
        <v>10</v>
      </c>
      <c r="J19" s="25">
        <f>I19/12*100-H19</f>
        <v>83.333333333333343</v>
      </c>
      <c r="K19" s="22">
        <f>(D19+F19+G19+J19)/4</f>
        <v>94.166666666666657</v>
      </c>
      <c r="L19" s="21">
        <v>5</v>
      </c>
      <c r="M19" s="2" t="s">
        <v>194</v>
      </c>
    </row>
    <row r="20" spans="1:13" x14ac:dyDescent="0.25">
      <c r="A20" s="6" t="s">
        <v>38</v>
      </c>
      <c r="B20" s="9" t="s">
        <v>39</v>
      </c>
      <c r="C20" s="11">
        <v>15</v>
      </c>
      <c r="D20" s="25">
        <f t="shared" si="2"/>
        <v>100</v>
      </c>
      <c r="E20" s="11">
        <v>12</v>
      </c>
      <c r="F20" s="25">
        <f t="shared" si="3"/>
        <v>100</v>
      </c>
      <c r="G20" s="13">
        <v>100</v>
      </c>
      <c r="H20" s="6">
        <v>0</v>
      </c>
      <c r="I20" s="5">
        <v>11</v>
      </c>
      <c r="J20" s="25">
        <f>I20/12*100-H20</f>
        <v>91.666666666666657</v>
      </c>
      <c r="K20" s="22">
        <f>(D20+F20+G20+J20)/4</f>
        <v>97.916666666666657</v>
      </c>
      <c r="L20" s="21">
        <v>5</v>
      </c>
      <c r="M20" s="2" t="s">
        <v>194</v>
      </c>
    </row>
    <row r="21" spans="1:13" x14ac:dyDescent="0.25">
      <c r="A21" s="6" t="s">
        <v>40</v>
      </c>
      <c r="B21" s="9" t="s">
        <v>41</v>
      </c>
      <c r="C21" s="11">
        <v>15</v>
      </c>
      <c r="D21" s="25">
        <f t="shared" si="2"/>
        <v>100</v>
      </c>
      <c r="E21" s="11">
        <v>12</v>
      </c>
      <c r="F21" s="25">
        <f t="shared" si="3"/>
        <v>100</v>
      </c>
      <c r="G21" s="13">
        <v>100</v>
      </c>
      <c r="H21" s="6">
        <v>0</v>
      </c>
      <c r="I21" s="5">
        <v>10</v>
      </c>
      <c r="J21" s="25">
        <f>I21/12*100-H21</f>
        <v>83.333333333333343</v>
      </c>
      <c r="K21" s="22">
        <f>(D21+F21+G21+J21)/4</f>
        <v>95.833333333333343</v>
      </c>
      <c r="L21" s="21">
        <v>5</v>
      </c>
      <c r="M21" s="2" t="s">
        <v>195</v>
      </c>
    </row>
    <row r="22" spans="1:13" x14ac:dyDescent="0.25">
      <c r="A22" s="6" t="s">
        <v>42</v>
      </c>
      <c r="B22" s="9" t="s">
        <v>43</v>
      </c>
      <c r="C22" s="11">
        <v>7</v>
      </c>
      <c r="D22" s="25">
        <f t="shared" si="2"/>
        <v>46.666666666666664</v>
      </c>
      <c r="E22" s="11"/>
      <c r="F22" s="25"/>
      <c r="G22" s="13"/>
      <c r="H22" s="6"/>
      <c r="I22" s="5"/>
      <c r="J22" s="28"/>
      <c r="K22" s="20"/>
      <c r="L22" s="20" t="s">
        <v>202</v>
      </c>
      <c r="M22" s="2"/>
    </row>
    <row r="23" spans="1:13" x14ac:dyDescent="0.25">
      <c r="A23" s="6" t="s">
        <v>44</v>
      </c>
      <c r="B23" s="9" t="s">
        <v>45</v>
      </c>
      <c r="C23" s="11">
        <v>7</v>
      </c>
      <c r="D23" s="25">
        <f t="shared" si="2"/>
        <v>46.666666666666664</v>
      </c>
      <c r="E23" s="11"/>
      <c r="F23" s="25"/>
      <c r="G23" s="13"/>
      <c r="H23" s="6"/>
      <c r="I23" s="5"/>
      <c r="J23" s="28"/>
      <c r="K23" s="20"/>
      <c r="L23" s="20" t="s">
        <v>202</v>
      </c>
      <c r="M23" s="2"/>
    </row>
    <row r="24" spans="1:13" x14ac:dyDescent="0.25">
      <c r="A24" s="6" t="s">
        <v>46</v>
      </c>
      <c r="B24" s="47" t="s">
        <v>47</v>
      </c>
      <c r="C24" s="11">
        <v>9</v>
      </c>
      <c r="D24" s="25">
        <f t="shared" si="2"/>
        <v>60</v>
      </c>
      <c r="E24" s="11">
        <v>7</v>
      </c>
      <c r="F24" s="25">
        <f t="shared" si="3"/>
        <v>58.333333333333336</v>
      </c>
      <c r="G24" s="13">
        <v>75</v>
      </c>
      <c r="H24" s="6">
        <v>0</v>
      </c>
      <c r="I24" s="45">
        <v>3</v>
      </c>
      <c r="J24" s="33">
        <f t="shared" ref="J24:J33" si="6">I24/12*100-H24</f>
        <v>25</v>
      </c>
      <c r="K24" s="22">
        <f>(D24+F24+G24+J24)/4</f>
        <v>54.583333333333336</v>
      </c>
      <c r="L24" s="21">
        <v>3</v>
      </c>
      <c r="M24" s="2" t="s">
        <v>199</v>
      </c>
    </row>
    <row r="25" spans="1:13" x14ac:dyDescent="0.25">
      <c r="A25" s="6" t="s">
        <v>48</v>
      </c>
      <c r="B25" s="9" t="s">
        <v>49</v>
      </c>
      <c r="C25" s="11">
        <v>6</v>
      </c>
      <c r="D25" s="25">
        <f t="shared" si="2"/>
        <v>40</v>
      </c>
      <c r="E25" s="11">
        <v>10</v>
      </c>
      <c r="F25" s="25">
        <f t="shared" si="3"/>
        <v>83.333333333333343</v>
      </c>
      <c r="G25" s="13">
        <v>90</v>
      </c>
      <c r="H25" s="6">
        <v>0</v>
      </c>
      <c r="I25" s="5">
        <v>6</v>
      </c>
      <c r="J25" s="33">
        <f t="shared" si="6"/>
        <v>50</v>
      </c>
      <c r="K25" s="22">
        <f>(D25+F25+G25+J25)/4</f>
        <v>65.833333333333343</v>
      </c>
      <c r="L25" s="21">
        <v>3</v>
      </c>
      <c r="M25" s="2" t="s">
        <v>194</v>
      </c>
    </row>
    <row r="26" spans="1:13" x14ac:dyDescent="0.25">
      <c r="A26" s="6" t="s">
        <v>50</v>
      </c>
      <c r="B26" s="9" t="s">
        <v>51</v>
      </c>
      <c r="C26" s="11">
        <v>7</v>
      </c>
      <c r="D26" s="25">
        <f t="shared" si="2"/>
        <v>46.666666666666664</v>
      </c>
      <c r="E26" s="11">
        <v>6</v>
      </c>
      <c r="F26" s="25">
        <f t="shared" si="3"/>
        <v>50</v>
      </c>
      <c r="G26" s="13">
        <v>80</v>
      </c>
      <c r="H26" s="6">
        <v>0</v>
      </c>
      <c r="I26" s="5">
        <v>5</v>
      </c>
      <c r="J26" s="33">
        <f t="shared" si="6"/>
        <v>41.666666666666671</v>
      </c>
      <c r="K26" s="22">
        <f>(D26+F26+G26+J26)/4</f>
        <v>54.583333333333329</v>
      </c>
      <c r="L26" s="21">
        <v>3</v>
      </c>
      <c r="M26" s="2" t="s">
        <v>195</v>
      </c>
    </row>
    <row r="27" spans="1:13" x14ac:dyDescent="0.25">
      <c r="A27" s="6" t="s">
        <v>52</v>
      </c>
      <c r="B27" s="9" t="s">
        <v>53</v>
      </c>
      <c r="C27" s="11">
        <v>8</v>
      </c>
      <c r="D27" s="25">
        <f t="shared" si="2"/>
        <v>53.333333333333336</v>
      </c>
      <c r="E27" s="11">
        <v>11</v>
      </c>
      <c r="F27" s="25">
        <f t="shared" si="3"/>
        <v>91.666666666666657</v>
      </c>
      <c r="G27" s="14">
        <v>50</v>
      </c>
      <c r="H27" s="6">
        <v>0</v>
      </c>
      <c r="I27" s="5">
        <v>6</v>
      </c>
      <c r="J27" s="33">
        <f t="shared" si="6"/>
        <v>50</v>
      </c>
      <c r="K27" s="22">
        <f>(D27+F27+G27+J27)/4</f>
        <v>61.25</v>
      </c>
      <c r="L27" s="21">
        <v>3</v>
      </c>
      <c r="M27" s="2" t="s">
        <v>198</v>
      </c>
    </row>
    <row r="28" spans="1:13" x14ac:dyDescent="0.25">
      <c r="A28" s="6" t="s">
        <v>54</v>
      </c>
      <c r="B28" s="47" t="s">
        <v>55</v>
      </c>
      <c r="C28" s="11">
        <v>11</v>
      </c>
      <c r="D28" s="25">
        <f t="shared" si="2"/>
        <v>73.333333333333329</v>
      </c>
      <c r="E28" s="11">
        <v>7</v>
      </c>
      <c r="F28" s="25">
        <f t="shared" si="3"/>
        <v>58.333333333333336</v>
      </c>
      <c r="G28" s="13">
        <v>100</v>
      </c>
      <c r="H28" s="6">
        <v>0</v>
      </c>
      <c r="I28" s="45">
        <v>6</v>
      </c>
      <c r="J28" s="33">
        <f t="shared" si="6"/>
        <v>50</v>
      </c>
      <c r="K28" s="22">
        <f>(D28+F28+G28+J28)/4</f>
        <v>70.416666666666657</v>
      </c>
      <c r="L28" s="21">
        <v>4</v>
      </c>
      <c r="M28" s="2" t="s">
        <v>198</v>
      </c>
    </row>
    <row r="29" spans="1:13" x14ac:dyDescent="0.25">
      <c r="A29" s="6" t="s">
        <v>56</v>
      </c>
      <c r="B29" s="9" t="s">
        <v>57</v>
      </c>
      <c r="C29" s="11">
        <v>8</v>
      </c>
      <c r="D29" s="25">
        <f t="shared" si="2"/>
        <v>53.333333333333336</v>
      </c>
      <c r="E29" s="48">
        <v>5</v>
      </c>
      <c r="F29" s="25">
        <f t="shared" si="3"/>
        <v>41.666666666666671</v>
      </c>
      <c r="G29" s="13">
        <v>75</v>
      </c>
      <c r="H29" s="6">
        <v>0</v>
      </c>
      <c r="I29" s="5">
        <v>5</v>
      </c>
      <c r="J29" s="33">
        <f t="shared" si="6"/>
        <v>41.666666666666671</v>
      </c>
      <c r="K29" s="22">
        <f t="shared" ref="K29:K37" si="7">(D29+F29+G29+J29)/4</f>
        <v>52.916666666666671</v>
      </c>
      <c r="L29" s="21">
        <v>2</v>
      </c>
      <c r="M29" s="2" t="s">
        <v>194</v>
      </c>
    </row>
    <row r="30" spans="1:13" x14ac:dyDescent="0.25">
      <c r="A30" s="6" t="s">
        <v>58</v>
      </c>
      <c r="B30" s="9" t="s">
        <v>59</v>
      </c>
      <c r="C30" s="11">
        <v>10</v>
      </c>
      <c r="D30" s="25">
        <f t="shared" si="2"/>
        <v>66.666666666666657</v>
      </c>
      <c r="E30" s="11">
        <v>6</v>
      </c>
      <c r="F30" s="25">
        <f t="shared" si="3"/>
        <v>50</v>
      </c>
      <c r="G30" s="13">
        <v>85</v>
      </c>
      <c r="H30" s="6">
        <v>0</v>
      </c>
      <c r="I30" s="34">
        <v>3</v>
      </c>
      <c r="J30" s="28">
        <f t="shared" si="6"/>
        <v>25</v>
      </c>
      <c r="K30" s="22">
        <f t="shared" si="7"/>
        <v>56.666666666666664</v>
      </c>
      <c r="L30" s="21">
        <v>3</v>
      </c>
      <c r="M30" s="2" t="s">
        <v>198</v>
      </c>
    </row>
    <row r="31" spans="1:13" x14ac:dyDescent="0.25">
      <c r="A31" s="6" t="s">
        <v>60</v>
      </c>
      <c r="B31" s="9" t="s">
        <v>61</v>
      </c>
      <c r="C31" s="11">
        <v>14</v>
      </c>
      <c r="D31" s="25">
        <f t="shared" si="2"/>
        <v>93.333333333333329</v>
      </c>
      <c r="E31" s="11">
        <v>9</v>
      </c>
      <c r="F31" s="25">
        <f t="shared" si="3"/>
        <v>75</v>
      </c>
      <c r="G31" s="13">
        <v>100</v>
      </c>
      <c r="H31" s="6">
        <v>0</v>
      </c>
      <c r="I31" s="45">
        <v>8</v>
      </c>
      <c r="J31" s="33">
        <f t="shared" si="6"/>
        <v>66.666666666666657</v>
      </c>
      <c r="K31" s="22">
        <f t="shared" si="7"/>
        <v>83.75</v>
      </c>
      <c r="L31" s="21">
        <v>4</v>
      </c>
      <c r="M31" s="2" t="s">
        <v>194</v>
      </c>
    </row>
    <row r="32" spans="1:13" x14ac:dyDescent="0.25">
      <c r="A32" s="6" t="s">
        <v>62</v>
      </c>
      <c r="B32" s="9" t="s">
        <v>63</v>
      </c>
      <c r="C32" s="11">
        <v>9</v>
      </c>
      <c r="D32" s="25">
        <f t="shared" si="2"/>
        <v>60</v>
      </c>
      <c r="E32" s="11">
        <v>6</v>
      </c>
      <c r="F32" s="25">
        <f t="shared" si="3"/>
        <v>50</v>
      </c>
      <c r="G32" s="13">
        <v>90</v>
      </c>
      <c r="H32" s="6">
        <v>0</v>
      </c>
      <c r="I32" s="5">
        <v>4</v>
      </c>
      <c r="J32" s="25">
        <f t="shared" si="6"/>
        <v>33.333333333333329</v>
      </c>
      <c r="K32" s="22">
        <f t="shared" si="7"/>
        <v>58.333333333333329</v>
      </c>
      <c r="L32" s="21">
        <v>3</v>
      </c>
      <c r="M32" s="2" t="s">
        <v>195</v>
      </c>
    </row>
    <row r="33" spans="1:13" x14ac:dyDescent="0.25">
      <c r="A33" s="6" t="s">
        <v>64</v>
      </c>
      <c r="B33" s="9" t="s">
        <v>65</v>
      </c>
      <c r="C33" s="11">
        <v>12</v>
      </c>
      <c r="D33" s="25">
        <f t="shared" si="2"/>
        <v>80</v>
      </c>
      <c r="E33" s="11">
        <v>3.5</v>
      </c>
      <c r="F33" s="25">
        <f t="shared" si="3"/>
        <v>29.166666666666668</v>
      </c>
      <c r="G33" s="13">
        <v>80</v>
      </c>
      <c r="H33" s="6">
        <v>0</v>
      </c>
      <c r="I33" s="5">
        <v>7</v>
      </c>
      <c r="J33" s="25">
        <f t="shared" si="6"/>
        <v>58.333333333333336</v>
      </c>
      <c r="K33" s="22">
        <f t="shared" si="7"/>
        <v>61.875000000000007</v>
      </c>
      <c r="L33" s="21">
        <v>3</v>
      </c>
      <c r="M33" s="2" t="s">
        <v>195</v>
      </c>
    </row>
    <row r="34" spans="1:13" x14ac:dyDescent="0.25">
      <c r="A34" s="6" t="s">
        <v>66</v>
      </c>
      <c r="B34" s="9" t="s">
        <v>67</v>
      </c>
      <c r="C34" s="11">
        <v>12</v>
      </c>
      <c r="D34" s="25">
        <f t="shared" si="2"/>
        <v>80</v>
      </c>
      <c r="E34" s="11">
        <v>9.5</v>
      </c>
      <c r="F34" s="25">
        <f t="shared" si="3"/>
        <v>79.166666666666657</v>
      </c>
      <c r="G34" s="13">
        <v>95</v>
      </c>
      <c r="H34" s="6">
        <v>0</v>
      </c>
      <c r="I34" s="34">
        <v>5</v>
      </c>
      <c r="J34" s="25">
        <f>I34/12*100-H34</f>
        <v>41.666666666666671</v>
      </c>
      <c r="K34" s="22">
        <f t="shared" si="7"/>
        <v>73.958333333333329</v>
      </c>
      <c r="L34" s="21">
        <v>4</v>
      </c>
      <c r="M34" s="2" t="s">
        <v>199</v>
      </c>
    </row>
    <row r="35" spans="1:13" x14ac:dyDescent="0.25">
      <c r="A35" s="6" t="s">
        <v>68</v>
      </c>
      <c r="B35" s="9" t="s">
        <v>69</v>
      </c>
      <c r="C35" s="11">
        <v>12</v>
      </c>
      <c r="D35" s="25">
        <f t="shared" si="2"/>
        <v>80</v>
      </c>
      <c r="E35" s="11">
        <v>10</v>
      </c>
      <c r="F35" s="25">
        <f t="shared" si="3"/>
        <v>83.333333333333343</v>
      </c>
      <c r="G35" s="14">
        <v>50</v>
      </c>
      <c r="H35" s="6">
        <v>0</v>
      </c>
      <c r="I35" s="34">
        <v>10</v>
      </c>
      <c r="J35" s="25">
        <f>I35/12*100-H35</f>
        <v>83.333333333333343</v>
      </c>
      <c r="K35" s="22">
        <f t="shared" si="7"/>
        <v>74.166666666666671</v>
      </c>
      <c r="L35" s="21">
        <v>4</v>
      </c>
      <c r="M35" s="2" t="s">
        <v>194</v>
      </c>
    </row>
    <row r="36" spans="1:13" x14ac:dyDescent="0.25">
      <c r="A36" s="6" t="s">
        <v>70</v>
      </c>
      <c r="B36" s="9" t="s">
        <v>71</v>
      </c>
      <c r="C36" s="11">
        <v>9</v>
      </c>
      <c r="D36" s="25">
        <f t="shared" si="2"/>
        <v>60</v>
      </c>
      <c r="E36" s="11">
        <v>6</v>
      </c>
      <c r="F36" s="25">
        <f t="shared" si="3"/>
        <v>50</v>
      </c>
      <c r="G36" s="13">
        <v>75</v>
      </c>
      <c r="H36" s="6">
        <v>0</v>
      </c>
      <c r="I36" s="34">
        <v>4</v>
      </c>
      <c r="J36" s="25">
        <f>I36/12*100-H36</f>
        <v>33.333333333333329</v>
      </c>
      <c r="K36" s="22">
        <f t="shared" si="7"/>
        <v>54.583333333333329</v>
      </c>
      <c r="L36" s="21">
        <v>3</v>
      </c>
      <c r="M36" s="2" t="s">
        <v>199</v>
      </c>
    </row>
    <row r="37" spans="1:13" x14ac:dyDescent="0.25">
      <c r="A37" s="6" t="s">
        <v>72</v>
      </c>
      <c r="B37" s="9" t="s">
        <v>73</v>
      </c>
      <c r="C37" s="11">
        <v>11</v>
      </c>
      <c r="D37" s="25">
        <f t="shared" si="2"/>
        <v>73.333333333333329</v>
      </c>
      <c r="E37" s="11">
        <v>4</v>
      </c>
      <c r="F37" s="25">
        <f t="shared" si="3"/>
        <v>33.333333333333329</v>
      </c>
      <c r="G37" s="13">
        <v>100</v>
      </c>
      <c r="H37" s="6">
        <v>0</v>
      </c>
      <c r="I37" s="5">
        <v>10</v>
      </c>
      <c r="J37" s="25">
        <f>I37/12*100-H37</f>
        <v>83.333333333333343</v>
      </c>
      <c r="K37" s="22">
        <f t="shared" si="7"/>
        <v>72.5</v>
      </c>
      <c r="L37" s="21">
        <v>4</v>
      </c>
      <c r="M37" s="2" t="s">
        <v>194</v>
      </c>
    </row>
    <row r="38" spans="1:13" x14ac:dyDescent="0.25">
      <c r="A38" s="6" t="s">
        <v>74</v>
      </c>
      <c r="B38" s="47" t="s">
        <v>75</v>
      </c>
      <c r="C38" s="11">
        <v>5</v>
      </c>
      <c r="D38" s="25">
        <f t="shared" si="2"/>
        <v>33.333333333333329</v>
      </c>
      <c r="E38" s="11">
        <v>3</v>
      </c>
      <c r="F38" s="25">
        <f t="shared" si="3"/>
        <v>25</v>
      </c>
      <c r="G38" s="13">
        <v>85</v>
      </c>
      <c r="H38" s="6"/>
      <c r="I38" s="5"/>
      <c r="J38" s="28"/>
      <c r="K38" s="20"/>
      <c r="L38" s="20" t="s">
        <v>202</v>
      </c>
      <c r="M38" s="2"/>
    </row>
    <row r="39" spans="1:13" x14ac:dyDescent="0.25">
      <c r="A39" s="6" t="s">
        <v>76</v>
      </c>
      <c r="B39" s="9" t="s">
        <v>77</v>
      </c>
      <c r="C39" s="11">
        <v>9</v>
      </c>
      <c r="D39" s="25">
        <f t="shared" si="2"/>
        <v>60</v>
      </c>
      <c r="E39" s="11">
        <v>3</v>
      </c>
      <c r="F39" s="25">
        <f t="shared" si="3"/>
        <v>25</v>
      </c>
      <c r="G39" s="13">
        <v>85</v>
      </c>
      <c r="H39" s="6">
        <v>0</v>
      </c>
      <c r="I39" s="5">
        <v>5</v>
      </c>
      <c r="J39" s="25">
        <f>I39/12*100-H39</f>
        <v>41.666666666666671</v>
      </c>
      <c r="K39" s="22">
        <f>(D39+F39+G39+J39)/4</f>
        <v>52.916666666666671</v>
      </c>
      <c r="L39" s="21">
        <v>2</v>
      </c>
      <c r="M39" s="2" t="s">
        <v>194</v>
      </c>
    </row>
    <row r="40" spans="1:13" x14ac:dyDescent="0.25">
      <c r="A40" s="6" t="s">
        <v>78</v>
      </c>
      <c r="B40" s="47" t="s">
        <v>79</v>
      </c>
      <c r="C40" s="11">
        <v>5</v>
      </c>
      <c r="D40" s="25">
        <f t="shared" si="2"/>
        <v>33.333333333333329</v>
      </c>
      <c r="E40" s="11">
        <v>8.25</v>
      </c>
      <c r="F40" s="25">
        <f t="shared" si="3"/>
        <v>68.75</v>
      </c>
      <c r="G40" s="13">
        <v>90</v>
      </c>
      <c r="H40" s="6">
        <v>0</v>
      </c>
      <c r="I40" s="45">
        <v>4</v>
      </c>
      <c r="J40" s="33">
        <f>I40/12*100-H40</f>
        <v>33.333333333333329</v>
      </c>
      <c r="K40" s="22">
        <f>(D40+F40+G40+J40)/4</f>
        <v>56.354166666666657</v>
      </c>
      <c r="L40" s="21">
        <v>3</v>
      </c>
      <c r="M40" s="2" t="s">
        <v>198</v>
      </c>
    </row>
    <row r="41" spans="1:13" x14ac:dyDescent="0.25">
      <c r="A41" s="6" t="s">
        <v>80</v>
      </c>
      <c r="B41" s="52" t="s">
        <v>81</v>
      </c>
      <c r="C41" s="11">
        <v>7</v>
      </c>
      <c r="D41" s="25">
        <f t="shared" si="2"/>
        <v>46.666666666666664</v>
      </c>
      <c r="E41" s="11">
        <v>10</v>
      </c>
      <c r="F41" s="25">
        <f t="shared" si="3"/>
        <v>83.333333333333343</v>
      </c>
      <c r="G41" s="13">
        <v>75</v>
      </c>
      <c r="H41" s="6">
        <v>0</v>
      </c>
      <c r="I41" s="34">
        <v>5</v>
      </c>
      <c r="J41" s="51">
        <f>I41/12*100-H41</f>
        <v>41.666666666666671</v>
      </c>
      <c r="K41" s="22">
        <f>(D41+F41+G41+J41)/4</f>
        <v>61.666666666666671</v>
      </c>
      <c r="L41" s="21">
        <v>3</v>
      </c>
      <c r="M41" s="2" t="s">
        <v>199</v>
      </c>
    </row>
    <row r="42" spans="1:13" x14ac:dyDescent="0.25">
      <c r="A42" s="6" t="s">
        <v>82</v>
      </c>
      <c r="B42" s="9" t="s">
        <v>83</v>
      </c>
      <c r="C42" s="11"/>
      <c r="D42" s="25"/>
      <c r="E42" s="11"/>
      <c r="F42" s="25"/>
      <c r="G42" s="13"/>
      <c r="H42" s="6"/>
      <c r="I42" s="5"/>
      <c r="J42" s="28"/>
      <c r="K42" s="20"/>
      <c r="L42" s="20" t="s">
        <v>202</v>
      </c>
      <c r="M42" s="2"/>
    </row>
    <row r="43" spans="1:13" x14ac:dyDescent="0.25">
      <c r="A43" s="6" t="s">
        <v>84</v>
      </c>
      <c r="B43" s="9" t="s">
        <v>85</v>
      </c>
      <c r="C43" s="11">
        <v>12</v>
      </c>
      <c r="D43" s="25">
        <f t="shared" si="2"/>
        <v>80</v>
      </c>
      <c r="E43" s="11">
        <v>11</v>
      </c>
      <c r="F43" s="25">
        <f t="shared" si="3"/>
        <v>91.666666666666657</v>
      </c>
      <c r="G43" s="13">
        <v>85</v>
      </c>
      <c r="H43" s="17">
        <v>15</v>
      </c>
      <c r="I43" s="5">
        <v>8</v>
      </c>
      <c r="J43" s="25">
        <f t="shared" ref="J43:J50" si="8">I43/12*100-H43</f>
        <v>51.666666666666657</v>
      </c>
      <c r="K43" s="22">
        <f t="shared" ref="K43:K50" si="9">(D43+F43+G43+J43)/4</f>
        <v>77.083333333333314</v>
      </c>
      <c r="L43" s="21">
        <v>4</v>
      </c>
      <c r="M43" s="2" t="s">
        <v>195</v>
      </c>
    </row>
    <row r="44" spans="1:13" x14ac:dyDescent="0.25">
      <c r="A44" s="6" t="s">
        <v>86</v>
      </c>
      <c r="B44" s="9" t="s">
        <v>87</v>
      </c>
      <c r="C44" s="11">
        <v>7</v>
      </c>
      <c r="D44" s="25">
        <f t="shared" si="2"/>
        <v>46.666666666666664</v>
      </c>
      <c r="E44" s="11">
        <v>8</v>
      </c>
      <c r="F44" s="25">
        <f t="shared" si="3"/>
        <v>66.666666666666657</v>
      </c>
      <c r="G44" s="13">
        <v>85</v>
      </c>
      <c r="H44" s="6">
        <v>0</v>
      </c>
      <c r="I44" s="34">
        <v>3</v>
      </c>
      <c r="J44" s="25">
        <f t="shared" si="8"/>
        <v>25</v>
      </c>
      <c r="K44" s="22">
        <f t="shared" si="9"/>
        <v>55.833333333333329</v>
      </c>
      <c r="L44" s="21">
        <v>3</v>
      </c>
      <c r="M44" s="2" t="s">
        <v>199</v>
      </c>
    </row>
    <row r="45" spans="1:13" x14ac:dyDescent="0.25">
      <c r="A45" s="6" t="s">
        <v>88</v>
      </c>
      <c r="B45" s="9" t="s">
        <v>89</v>
      </c>
      <c r="C45" s="11">
        <v>8</v>
      </c>
      <c r="D45" s="25">
        <f t="shared" si="2"/>
        <v>53.333333333333336</v>
      </c>
      <c r="E45" s="11">
        <v>9</v>
      </c>
      <c r="F45" s="25">
        <f t="shared" si="3"/>
        <v>75</v>
      </c>
      <c r="G45" s="13">
        <v>90</v>
      </c>
      <c r="H45" s="6">
        <v>0</v>
      </c>
      <c r="I45" s="5">
        <v>3</v>
      </c>
      <c r="J45" s="25">
        <f t="shared" si="8"/>
        <v>25</v>
      </c>
      <c r="K45" s="22">
        <f t="shared" si="9"/>
        <v>60.833333333333336</v>
      </c>
      <c r="L45" s="21">
        <v>3</v>
      </c>
      <c r="M45" s="2" t="s">
        <v>194</v>
      </c>
    </row>
    <row r="46" spans="1:13" x14ac:dyDescent="0.25">
      <c r="A46" s="6" t="s">
        <v>90</v>
      </c>
      <c r="B46" s="47" t="s">
        <v>91</v>
      </c>
      <c r="C46" s="11">
        <v>8</v>
      </c>
      <c r="D46" s="25">
        <f t="shared" si="2"/>
        <v>53.333333333333336</v>
      </c>
      <c r="E46" s="48">
        <v>7</v>
      </c>
      <c r="F46" s="25">
        <f t="shared" si="3"/>
        <v>58.333333333333336</v>
      </c>
      <c r="G46" s="13">
        <v>100</v>
      </c>
      <c r="H46" s="6">
        <v>0</v>
      </c>
      <c r="I46" s="45">
        <v>4</v>
      </c>
      <c r="J46" s="33">
        <f t="shared" si="8"/>
        <v>33.333333333333329</v>
      </c>
      <c r="K46" s="22">
        <f t="shared" si="9"/>
        <v>61.25</v>
      </c>
      <c r="L46" s="21">
        <v>3</v>
      </c>
      <c r="M46" s="2" t="s">
        <v>195</v>
      </c>
    </row>
    <row r="47" spans="1:13" x14ac:dyDescent="0.25">
      <c r="A47" s="6" t="s">
        <v>92</v>
      </c>
      <c r="B47" s="9" t="s">
        <v>93</v>
      </c>
      <c r="C47" s="11">
        <v>9</v>
      </c>
      <c r="D47" s="25">
        <f t="shared" si="2"/>
        <v>60</v>
      </c>
      <c r="E47" s="11">
        <v>11</v>
      </c>
      <c r="F47" s="25">
        <f t="shared" si="3"/>
        <v>91.666666666666657</v>
      </c>
      <c r="G47" s="13">
        <v>95</v>
      </c>
      <c r="H47" s="6">
        <v>0</v>
      </c>
      <c r="I47" s="45">
        <v>9</v>
      </c>
      <c r="J47" s="25">
        <f t="shared" si="8"/>
        <v>75</v>
      </c>
      <c r="K47" s="22">
        <f t="shared" si="9"/>
        <v>80.416666666666657</v>
      </c>
      <c r="L47" s="21">
        <v>4</v>
      </c>
      <c r="M47" s="2" t="s">
        <v>195</v>
      </c>
    </row>
    <row r="48" spans="1:13" x14ac:dyDescent="0.25">
      <c r="A48" s="6" t="s">
        <v>94</v>
      </c>
      <c r="B48" s="9" t="s">
        <v>95</v>
      </c>
      <c r="C48" s="11">
        <v>9</v>
      </c>
      <c r="D48" s="25">
        <f t="shared" si="2"/>
        <v>60</v>
      </c>
      <c r="E48" s="11">
        <v>11</v>
      </c>
      <c r="F48" s="25">
        <f t="shared" si="3"/>
        <v>91.666666666666657</v>
      </c>
      <c r="G48" s="13">
        <v>100</v>
      </c>
      <c r="H48" s="6">
        <v>0</v>
      </c>
      <c r="I48" s="34">
        <v>4</v>
      </c>
      <c r="J48" s="25">
        <f t="shared" si="8"/>
        <v>33.333333333333329</v>
      </c>
      <c r="K48" s="22">
        <f t="shared" si="9"/>
        <v>71.25</v>
      </c>
      <c r="L48" s="21">
        <v>4</v>
      </c>
      <c r="M48" s="2" t="s">
        <v>198</v>
      </c>
    </row>
    <row r="49" spans="1:13" x14ac:dyDescent="0.25">
      <c r="A49" s="6" t="s">
        <v>96</v>
      </c>
      <c r="B49" s="9" t="s">
        <v>97</v>
      </c>
      <c r="C49" s="11">
        <v>13</v>
      </c>
      <c r="D49" s="25">
        <f t="shared" si="2"/>
        <v>86.666666666666671</v>
      </c>
      <c r="E49" s="11">
        <v>10</v>
      </c>
      <c r="F49" s="25">
        <f t="shared" si="3"/>
        <v>83.333333333333343</v>
      </c>
      <c r="G49" s="13">
        <v>100</v>
      </c>
      <c r="H49" s="6">
        <v>0</v>
      </c>
      <c r="I49" s="34">
        <v>5</v>
      </c>
      <c r="J49" s="25">
        <f t="shared" si="8"/>
        <v>41.666666666666671</v>
      </c>
      <c r="K49" s="22">
        <f t="shared" si="9"/>
        <v>77.916666666666671</v>
      </c>
      <c r="L49" s="21">
        <v>4</v>
      </c>
      <c r="M49" s="2" t="s">
        <v>199</v>
      </c>
    </row>
    <row r="50" spans="1:13" x14ac:dyDescent="0.25">
      <c r="A50" s="6" t="s">
        <v>98</v>
      </c>
      <c r="B50" s="47" t="s">
        <v>99</v>
      </c>
      <c r="C50" s="48">
        <v>7</v>
      </c>
      <c r="D50" s="25">
        <f t="shared" si="2"/>
        <v>46.666666666666664</v>
      </c>
      <c r="E50" s="11">
        <v>3</v>
      </c>
      <c r="F50" s="25">
        <f t="shared" si="3"/>
        <v>25</v>
      </c>
      <c r="G50" s="13">
        <v>75</v>
      </c>
      <c r="H50" s="6">
        <v>0</v>
      </c>
      <c r="I50" s="34">
        <v>3</v>
      </c>
      <c r="J50" s="25">
        <f t="shared" si="8"/>
        <v>25</v>
      </c>
      <c r="K50" s="53">
        <f t="shared" si="9"/>
        <v>42.916666666666664</v>
      </c>
      <c r="L50" s="54">
        <v>2</v>
      </c>
      <c r="M50" s="2" t="s">
        <v>198</v>
      </c>
    </row>
    <row r="51" spans="1:13" x14ac:dyDescent="0.25">
      <c r="A51" s="6" t="s">
        <v>100</v>
      </c>
      <c r="B51" s="9" t="s">
        <v>101</v>
      </c>
      <c r="C51" s="11">
        <v>5</v>
      </c>
      <c r="D51" s="25">
        <f t="shared" si="2"/>
        <v>33.333333333333329</v>
      </c>
      <c r="E51" s="11"/>
      <c r="F51" s="25"/>
      <c r="G51" s="13"/>
      <c r="H51" s="6" t="s">
        <v>173</v>
      </c>
      <c r="I51" s="5"/>
      <c r="J51" s="28"/>
      <c r="K51" s="20"/>
      <c r="L51" s="20" t="s">
        <v>202</v>
      </c>
      <c r="M51" s="2"/>
    </row>
    <row r="52" spans="1:13" x14ac:dyDescent="0.25">
      <c r="A52" s="6" t="s">
        <v>102</v>
      </c>
      <c r="B52" s="9" t="s">
        <v>103</v>
      </c>
      <c r="C52" s="11"/>
      <c r="D52" s="25"/>
      <c r="E52" s="11"/>
      <c r="F52" s="25"/>
      <c r="G52" s="13"/>
      <c r="H52" s="6" t="s">
        <v>173</v>
      </c>
      <c r="I52" s="5"/>
      <c r="J52" s="28"/>
      <c r="K52" s="20"/>
      <c r="L52" s="20" t="s">
        <v>202</v>
      </c>
      <c r="M52" s="2"/>
    </row>
    <row r="53" spans="1:13" x14ac:dyDescent="0.25">
      <c r="A53" s="6" t="s">
        <v>104</v>
      </c>
      <c r="B53" s="9" t="s">
        <v>105</v>
      </c>
      <c r="C53" s="48">
        <v>10</v>
      </c>
      <c r="D53" s="25">
        <f t="shared" si="2"/>
        <v>66.666666666666657</v>
      </c>
      <c r="E53" s="11">
        <v>10</v>
      </c>
      <c r="F53" s="25">
        <f t="shared" si="3"/>
        <v>83.333333333333343</v>
      </c>
      <c r="G53" s="13">
        <v>85</v>
      </c>
      <c r="H53" s="6">
        <v>0</v>
      </c>
      <c r="I53" s="5">
        <v>7</v>
      </c>
      <c r="J53" s="25">
        <f>I53/12*100-H53</f>
        <v>58.333333333333336</v>
      </c>
      <c r="K53" s="22">
        <f>(D53+F53+G53+J53)/4</f>
        <v>73.333333333333329</v>
      </c>
      <c r="L53" s="21">
        <v>4</v>
      </c>
      <c r="M53" s="2" t="s">
        <v>195</v>
      </c>
    </row>
    <row r="54" spans="1:13" x14ac:dyDescent="0.25">
      <c r="A54" s="6" t="s">
        <v>106</v>
      </c>
      <c r="B54" s="47" t="s">
        <v>107</v>
      </c>
      <c r="C54" s="11">
        <v>11</v>
      </c>
      <c r="D54" s="25">
        <f t="shared" si="2"/>
        <v>73.333333333333329</v>
      </c>
      <c r="E54" s="11">
        <v>11</v>
      </c>
      <c r="F54" s="25">
        <f t="shared" si="3"/>
        <v>91.666666666666657</v>
      </c>
      <c r="G54" s="13">
        <v>100</v>
      </c>
      <c r="H54" s="6">
        <v>0</v>
      </c>
      <c r="I54" s="45">
        <v>12</v>
      </c>
      <c r="J54" s="25">
        <f>I54/12*100-H54</f>
        <v>100</v>
      </c>
      <c r="K54" s="22">
        <f>(D54+F54+G54+J54)/4</f>
        <v>91.25</v>
      </c>
      <c r="L54" s="21">
        <v>5</v>
      </c>
      <c r="M54" s="2" t="s">
        <v>195</v>
      </c>
    </row>
    <row r="55" spans="1:13" x14ac:dyDescent="0.25">
      <c r="A55" s="6" t="s">
        <v>108</v>
      </c>
      <c r="B55" s="9" t="s">
        <v>109</v>
      </c>
      <c r="C55" s="11">
        <v>10</v>
      </c>
      <c r="D55" s="25">
        <f t="shared" si="2"/>
        <v>66.666666666666657</v>
      </c>
      <c r="E55" s="11">
        <v>12</v>
      </c>
      <c r="F55" s="25">
        <f t="shared" si="3"/>
        <v>100</v>
      </c>
      <c r="G55" s="13">
        <v>100</v>
      </c>
      <c r="H55" s="6">
        <v>0</v>
      </c>
      <c r="I55" s="5">
        <v>10</v>
      </c>
      <c r="J55" s="25">
        <f>I55/12*100-H55</f>
        <v>83.333333333333343</v>
      </c>
      <c r="K55" s="22">
        <f>(D55+F55+G55+J55)/4</f>
        <v>87.5</v>
      </c>
      <c r="L55" s="21">
        <v>5</v>
      </c>
      <c r="M55" s="2" t="s">
        <v>194</v>
      </c>
    </row>
    <row r="56" spans="1:13" x14ac:dyDescent="0.25">
      <c r="A56" s="6" t="s">
        <v>110</v>
      </c>
      <c r="B56" s="9" t="s">
        <v>111</v>
      </c>
      <c r="C56" s="11">
        <v>4</v>
      </c>
      <c r="D56" s="25">
        <f t="shared" si="2"/>
        <v>26.666666666666668</v>
      </c>
      <c r="E56" s="11">
        <v>12</v>
      </c>
      <c r="F56" s="25">
        <f t="shared" si="3"/>
        <v>100</v>
      </c>
      <c r="G56" s="13">
        <v>100</v>
      </c>
      <c r="H56" s="49">
        <v>0</v>
      </c>
      <c r="I56" s="5">
        <v>8</v>
      </c>
      <c r="J56" s="25">
        <f>I56/12*100-H56</f>
        <v>66.666666666666657</v>
      </c>
      <c r="K56" s="22">
        <f>(D56+F56+G56+J56)/4</f>
        <v>73.333333333333343</v>
      </c>
      <c r="L56" s="21">
        <v>4</v>
      </c>
      <c r="M56" s="2" t="s">
        <v>194</v>
      </c>
    </row>
    <row r="57" spans="1:13" x14ac:dyDescent="0.25">
      <c r="A57" s="6" t="s">
        <v>112</v>
      </c>
      <c r="B57" s="47" t="s">
        <v>113</v>
      </c>
      <c r="C57" s="11">
        <v>10</v>
      </c>
      <c r="D57" s="25">
        <f t="shared" si="2"/>
        <v>66.666666666666657</v>
      </c>
      <c r="E57" s="11">
        <v>6</v>
      </c>
      <c r="F57" s="25">
        <f t="shared" si="3"/>
        <v>50</v>
      </c>
      <c r="G57" s="14">
        <v>70</v>
      </c>
      <c r="H57" s="6">
        <v>0</v>
      </c>
      <c r="I57" s="45">
        <v>5</v>
      </c>
      <c r="J57" s="25">
        <f>I57/12*100-H57</f>
        <v>41.666666666666671</v>
      </c>
      <c r="K57" s="22">
        <f>(D57+F57+G57+J57)/4</f>
        <v>57.083333333333329</v>
      </c>
      <c r="L57" s="21">
        <v>3</v>
      </c>
      <c r="M57" s="2" t="s">
        <v>198</v>
      </c>
    </row>
    <row r="58" spans="1:13" x14ac:dyDescent="0.25">
      <c r="A58" s="6" t="s">
        <v>114</v>
      </c>
      <c r="B58" s="9" t="s">
        <v>115</v>
      </c>
      <c r="C58" s="11">
        <v>11</v>
      </c>
      <c r="D58" s="25">
        <f t="shared" si="2"/>
        <v>73.333333333333329</v>
      </c>
      <c r="E58" s="11"/>
      <c r="F58" s="25"/>
      <c r="G58" s="13"/>
      <c r="H58" s="6" t="s">
        <v>173</v>
      </c>
      <c r="I58" s="5"/>
      <c r="J58" s="28"/>
      <c r="K58" s="20"/>
      <c r="L58" s="20" t="s">
        <v>202</v>
      </c>
      <c r="M58" s="2"/>
    </row>
    <row r="59" spans="1:13" x14ac:dyDescent="0.25">
      <c r="A59" s="6" t="s">
        <v>116</v>
      </c>
      <c r="B59" s="9" t="s">
        <v>117</v>
      </c>
      <c r="C59" s="11">
        <v>7</v>
      </c>
      <c r="D59" s="25">
        <f t="shared" si="2"/>
        <v>46.666666666666664</v>
      </c>
      <c r="E59" s="11">
        <v>10</v>
      </c>
      <c r="F59" s="25">
        <f t="shared" si="3"/>
        <v>83.333333333333343</v>
      </c>
      <c r="G59" s="14">
        <v>75</v>
      </c>
      <c r="H59" s="6">
        <v>0</v>
      </c>
      <c r="I59" s="5">
        <v>5</v>
      </c>
      <c r="J59" s="25">
        <f t="shared" ref="J59:J64" si="10">I59/12*100-H59</f>
        <v>41.666666666666671</v>
      </c>
      <c r="K59" s="22">
        <f t="shared" ref="K59:K64" si="11">(D59+F59+G59+J59)/4</f>
        <v>61.666666666666671</v>
      </c>
      <c r="L59" s="21">
        <v>3</v>
      </c>
      <c r="M59" s="2" t="s">
        <v>198</v>
      </c>
    </row>
    <row r="60" spans="1:13" x14ac:dyDescent="0.25">
      <c r="A60" s="6" t="s">
        <v>118</v>
      </c>
      <c r="B60" s="9" t="s">
        <v>119</v>
      </c>
      <c r="C60" s="11">
        <v>10</v>
      </c>
      <c r="D60" s="25">
        <f t="shared" si="2"/>
        <v>66.666666666666657</v>
      </c>
      <c r="E60" s="11">
        <v>6</v>
      </c>
      <c r="F60" s="25">
        <f t="shared" si="3"/>
        <v>50</v>
      </c>
      <c r="G60" s="14">
        <v>65</v>
      </c>
      <c r="H60" s="6">
        <v>0</v>
      </c>
      <c r="I60" s="34">
        <v>6</v>
      </c>
      <c r="J60" s="25">
        <f t="shared" si="10"/>
        <v>50</v>
      </c>
      <c r="K60" s="22">
        <f t="shared" si="11"/>
        <v>57.916666666666664</v>
      </c>
      <c r="L60" s="21">
        <v>3</v>
      </c>
      <c r="M60" s="2" t="s">
        <v>198</v>
      </c>
    </row>
    <row r="61" spans="1:13" x14ac:dyDescent="0.25">
      <c r="A61" s="6" t="s">
        <v>120</v>
      </c>
      <c r="B61" s="9" t="s">
        <v>121</v>
      </c>
      <c r="C61" s="11">
        <v>11</v>
      </c>
      <c r="D61" s="25">
        <f t="shared" si="2"/>
        <v>73.333333333333329</v>
      </c>
      <c r="E61" s="11">
        <v>8.25</v>
      </c>
      <c r="F61" s="25">
        <f t="shared" si="3"/>
        <v>68.75</v>
      </c>
      <c r="G61" s="13">
        <v>90</v>
      </c>
      <c r="H61" s="6">
        <v>0</v>
      </c>
      <c r="I61" s="5">
        <v>7</v>
      </c>
      <c r="J61" s="25">
        <f t="shared" si="10"/>
        <v>58.333333333333336</v>
      </c>
      <c r="K61" s="22">
        <f t="shared" si="11"/>
        <v>72.604166666666657</v>
      </c>
      <c r="L61" s="21">
        <v>4</v>
      </c>
      <c r="M61" s="2" t="s">
        <v>194</v>
      </c>
    </row>
    <row r="62" spans="1:13" x14ac:dyDescent="0.25">
      <c r="A62" s="6" t="s">
        <v>122</v>
      </c>
      <c r="B62" s="9" t="s">
        <v>123</v>
      </c>
      <c r="C62" s="11">
        <v>10</v>
      </c>
      <c r="D62" s="25">
        <f t="shared" si="2"/>
        <v>66.666666666666657</v>
      </c>
      <c r="E62" s="11">
        <v>6</v>
      </c>
      <c r="F62" s="25">
        <f t="shared" si="3"/>
        <v>50</v>
      </c>
      <c r="G62" s="13">
        <v>90</v>
      </c>
      <c r="H62" s="6">
        <v>0</v>
      </c>
      <c r="I62" s="34">
        <v>5</v>
      </c>
      <c r="J62" s="25">
        <f t="shared" si="10"/>
        <v>41.666666666666671</v>
      </c>
      <c r="K62" s="22">
        <f t="shared" si="11"/>
        <v>62.083333333333329</v>
      </c>
      <c r="L62" s="21">
        <v>3</v>
      </c>
      <c r="M62" s="2" t="s">
        <v>198</v>
      </c>
    </row>
    <row r="63" spans="1:13" x14ac:dyDescent="0.25">
      <c r="A63" s="6" t="s">
        <v>124</v>
      </c>
      <c r="B63" s="9" t="s">
        <v>125</v>
      </c>
      <c r="C63" s="11">
        <v>10</v>
      </c>
      <c r="D63" s="25">
        <f t="shared" si="2"/>
        <v>66.666666666666657</v>
      </c>
      <c r="E63" s="11">
        <v>7</v>
      </c>
      <c r="F63" s="25">
        <f t="shared" si="3"/>
        <v>58.333333333333336</v>
      </c>
      <c r="G63" s="13">
        <v>95</v>
      </c>
      <c r="H63" s="6">
        <v>0</v>
      </c>
      <c r="I63" s="34">
        <v>4</v>
      </c>
      <c r="J63" s="25">
        <f t="shared" si="10"/>
        <v>33.333333333333329</v>
      </c>
      <c r="K63" s="22">
        <f t="shared" si="11"/>
        <v>63.333333333333329</v>
      </c>
      <c r="L63" s="21">
        <v>3</v>
      </c>
      <c r="M63" s="2" t="s">
        <v>198</v>
      </c>
    </row>
    <row r="64" spans="1:13" x14ac:dyDescent="0.25">
      <c r="A64" s="6" t="s">
        <v>126</v>
      </c>
      <c r="B64" s="9" t="s">
        <v>127</v>
      </c>
      <c r="C64" s="11">
        <v>9</v>
      </c>
      <c r="D64" s="25">
        <f t="shared" si="2"/>
        <v>60</v>
      </c>
      <c r="E64" s="11">
        <v>6</v>
      </c>
      <c r="F64" s="25">
        <f t="shared" si="3"/>
        <v>50</v>
      </c>
      <c r="G64" s="13">
        <v>80</v>
      </c>
      <c r="H64" s="6">
        <v>0</v>
      </c>
      <c r="I64" s="34">
        <v>7</v>
      </c>
      <c r="J64" s="25">
        <f t="shared" si="10"/>
        <v>58.333333333333336</v>
      </c>
      <c r="K64" s="22">
        <f t="shared" si="11"/>
        <v>62.083333333333336</v>
      </c>
      <c r="L64" s="21">
        <v>3</v>
      </c>
      <c r="M64" s="2" t="s">
        <v>199</v>
      </c>
    </row>
    <row r="65" spans="1:13" x14ac:dyDescent="0.25">
      <c r="A65" s="6" t="s">
        <v>128</v>
      </c>
      <c r="B65" s="9" t="s">
        <v>129</v>
      </c>
      <c r="C65" s="11"/>
      <c r="D65" s="25"/>
      <c r="E65" s="11">
        <v>5</v>
      </c>
      <c r="F65" s="25">
        <f t="shared" si="3"/>
        <v>41.666666666666671</v>
      </c>
      <c r="G65" s="13"/>
      <c r="H65" s="6" t="s">
        <v>173</v>
      </c>
      <c r="I65" s="5"/>
      <c r="J65" s="28"/>
      <c r="K65" s="20"/>
      <c r="L65" s="20" t="s">
        <v>202</v>
      </c>
      <c r="M65" s="2"/>
    </row>
    <row r="66" spans="1:13" x14ac:dyDescent="0.25">
      <c r="A66" s="6" t="s">
        <v>130</v>
      </c>
      <c r="B66" s="9" t="s">
        <v>131</v>
      </c>
      <c r="C66" s="11">
        <v>11</v>
      </c>
      <c r="D66" s="25">
        <f t="shared" si="2"/>
        <v>73.333333333333329</v>
      </c>
      <c r="E66" s="11">
        <v>8</v>
      </c>
      <c r="F66" s="25">
        <f t="shared" si="3"/>
        <v>66.666666666666657</v>
      </c>
      <c r="G66" s="13">
        <v>85</v>
      </c>
      <c r="H66" s="6">
        <v>0</v>
      </c>
      <c r="I66" s="5">
        <v>7</v>
      </c>
      <c r="J66" s="25">
        <f t="shared" ref="J66:J80" si="12">I66/12*100-H66</f>
        <v>58.333333333333336</v>
      </c>
      <c r="K66" s="22">
        <f t="shared" ref="K66:K80" si="13">(D66+F66+G66+J66)/4</f>
        <v>70.833333333333329</v>
      </c>
      <c r="L66" s="21">
        <v>4</v>
      </c>
      <c r="M66" s="2" t="s">
        <v>194</v>
      </c>
    </row>
    <row r="67" spans="1:13" x14ac:dyDescent="0.25">
      <c r="A67" s="6" t="s">
        <v>132</v>
      </c>
      <c r="B67" s="9" t="s">
        <v>133</v>
      </c>
      <c r="C67" s="11">
        <v>7</v>
      </c>
      <c r="D67" s="25">
        <f t="shared" ref="D67:D86" si="14">C67/15*100</f>
        <v>46.666666666666664</v>
      </c>
      <c r="E67" s="11">
        <v>10</v>
      </c>
      <c r="F67" s="25">
        <f t="shared" ref="F67:F86" si="15">E67/12*100</f>
        <v>83.333333333333343</v>
      </c>
      <c r="G67" s="13">
        <v>100</v>
      </c>
      <c r="H67" s="6">
        <v>0</v>
      </c>
      <c r="I67" s="34">
        <v>8</v>
      </c>
      <c r="J67" s="25">
        <f t="shared" si="12"/>
        <v>66.666666666666657</v>
      </c>
      <c r="K67" s="22">
        <f t="shared" si="13"/>
        <v>74.166666666666657</v>
      </c>
      <c r="L67" s="21">
        <v>4</v>
      </c>
      <c r="M67" s="2" t="s">
        <v>198</v>
      </c>
    </row>
    <row r="68" spans="1:13" x14ac:dyDescent="0.25">
      <c r="A68" s="6" t="s">
        <v>134</v>
      </c>
      <c r="B68" s="9" t="s">
        <v>135</v>
      </c>
      <c r="C68" s="11">
        <v>12</v>
      </c>
      <c r="D68" s="25">
        <f t="shared" si="14"/>
        <v>80</v>
      </c>
      <c r="E68" s="11">
        <v>7</v>
      </c>
      <c r="F68" s="25">
        <f t="shared" si="15"/>
        <v>58.333333333333336</v>
      </c>
      <c r="G68" s="13">
        <v>90</v>
      </c>
      <c r="H68" s="6">
        <v>0</v>
      </c>
      <c r="I68" s="34">
        <v>4</v>
      </c>
      <c r="J68" s="25">
        <f t="shared" si="12"/>
        <v>33.333333333333329</v>
      </c>
      <c r="K68" s="22">
        <f t="shared" si="13"/>
        <v>65.416666666666671</v>
      </c>
      <c r="L68" s="21">
        <v>3</v>
      </c>
      <c r="M68" s="2" t="s">
        <v>199</v>
      </c>
    </row>
    <row r="69" spans="1:13" x14ac:dyDescent="0.25">
      <c r="A69" s="6" t="s">
        <v>136</v>
      </c>
      <c r="B69" s="9" t="s">
        <v>137</v>
      </c>
      <c r="C69" s="11">
        <v>12</v>
      </c>
      <c r="D69" s="25">
        <f t="shared" si="14"/>
        <v>80</v>
      </c>
      <c r="E69" s="11">
        <v>11</v>
      </c>
      <c r="F69" s="25">
        <f t="shared" si="15"/>
        <v>91.666666666666657</v>
      </c>
      <c r="G69" s="15">
        <v>95</v>
      </c>
      <c r="H69" s="6">
        <v>0</v>
      </c>
      <c r="I69" s="5">
        <v>12</v>
      </c>
      <c r="J69" s="25">
        <f t="shared" si="12"/>
        <v>100</v>
      </c>
      <c r="K69" s="22">
        <f t="shared" si="13"/>
        <v>91.666666666666657</v>
      </c>
      <c r="L69" s="21">
        <v>5</v>
      </c>
      <c r="M69" s="2" t="s">
        <v>197</v>
      </c>
    </row>
    <row r="70" spans="1:13" x14ac:dyDescent="0.25">
      <c r="A70" s="6" t="s">
        <v>138</v>
      </c>
      <c r="B70" s="9" t="s">
        <v>139</v>
      </c>
      <c r="C70" s="11">
        <v>12</v>
      </c>
      <c r="D70" s="25">
        <f t="shared" si="14"/>
        <v>80</v>
      </c>
      <c r="E70" s="11">
        <v>8</v>
      </c>
      <c r="F70" s="25">
        <f t="shared" si="15"/>
        <v>66.666666666666657</v>
      </c>
      <c r="G70" s="13">
        <v>80</v>
      </c>
      <c r="H70" s="6">
        <v>0</v>
      </c>
      <c r="I70" s="34">
        <v>6</v>
      </c>
      <c r="J70" s="28">
        <f t="shared" si="12"/>
        <v>50</v>
      </c>
      <c r="K70" s="22">
        <f t="shared" si="13"/>
        <v>69.166666666666657</v>
      </c>
      <c r="L70" s="21">
        <v>3</v>
      </c>
      <c r="M70" s="2" t="s">
        <v>199</v>
      </c>
    </row>
    <row r="71" spans="1:13" x14ac:dyDescent="0.25">
      <c r="A71" s="6" t="s">
        <v>140</v>
      </c>
      <c r="B71" s="9" t="s">
        <v>141</v>
      </c>
      <c r="C71" s="11">
        <v>9</v>
      </c>
      <c r="D71" s="25">
        <f t="shared" si="14"/>
        <v>60</v>
      </c>
      <c r="E71" s="11">
        <v>6</v>
      </c>
      <c r="F71" s="25">
        <f t="shared" si="15"/>
        <v>50</v>
      </c>
      <c r="G71" s="13">
        <v>85</v>
      </c>
      <c r="H71" s="6">
        <v>0</v>
      </c>
      <c r="I71" s="5">
        <v>6</v>
      </c>
      <c r="J71" s="25">
        <f t="shared" si="12"/>
        <v>50</v>
      </c>
      <c r="K71" s="22">
        <f t="shared" si="13"/>
        <v>61.25</v>
      </c>
      <c r="L71" s="21">
        <v>3</v>
      </c>
      <c r="M71" s="2" t="s">
        <v>194</v>
      </c>
    </row>
    <row r="72" spans="1:13" x14ac:dyDescent="0.25">
      <c r="A72" s="6" t="s">
        <v>142</v>
      </c>
      <c r="B72" s="9" t="s">
        <v>143</v>
      </c>
      <c r="C72" s="11">
        <v>10</v>
      </c>
      <c r="D72" s="25">
        <f t="shared" si="14"/>
        <v>66.666666666666657</v>
      </c>
      <c r="E72" s="11">
        <v>9</v>
      </c>
      <c r="F72" s="25">
        <f t="shared" si="15"/>
        <v>75</v>
      </c>
      <c r="G72" s="13">
        <v>100</v>
      </c>
      <c r="H72" s="6">
        <v>0</v>
      </c>
      <c r="I72" s="5">
        <v>6</v>
      </c>
      <c r="J72" s="25">
        <f t="shared" si="12"/>
        <v>50</v>
      </c>
      <c r="K72" s="22">
        <f t="shared" si="13"/>
        <v>72.916666666666657</v>
      </c>
      <c r="L72" s="21">
        <v>4</v>
      </c>
      <c r="M72" s="2" t="s">
        <v>195</v>
      </c>
    </row>
    <row r="73" spans="1:13" x14ac:dyDescent="0.25">
      <c r="A73" s="6" t="s">
        <v>144</v>
      </c>
      <c r="B73" s="9" t="s">
        <v>145</v>
      </c>
      <c r="C73" s="11">
        <v>6</v>
      </c>
      <c r="D73" s="25">
        <f t="shared" si="14"/>
        <v>40</v>
      </c>
      <c r="E73" s="11">
        <v>8</v>
      </c>
      <c r="F73" s="25">
        <f t="shared" si="15"/>
        <v>66.666666666666657</v>
      </c>
      <c r="G73" s="13">
        <v>90</v>
      </c>
      <c r="H73" s="6">
        <v>0</v>
      </c>
      <c r="I73" s="34">
        <v>7</v>
      </c>
      <c r="J73" s="25">
        <f t="shared" si="12"/>
        <v>58.333333333333336</v>
      </c>
      <c r="K73" s="22">
        <f t="shared" si="13"/>
        <v>63.75</v>
      </c>
      <c r="L73" s="21">
        <v>3</v>
      </c>
      <c r="M73" s="2" t="s">
        <v>199</v>
      </c>
    </row>
    <row r="74" spans="1:13" x14ac:dyDescent="0.25">
      <c r="A74" s="6" t="s">
        <v>146</v>
      </c>
      <c r="B74" s="9" t="s">
        <v>147</v>
      </c>
      <c r="C74" s="11">
        <v>5</v>
      </c>
      <c r="D74" s="25">
        <f t="shared" si="14"/>
        <v>33.333333333333329</v>
      </c>
      <c r="E74" s="11">
        <v>5.75</v>
      </c>
      <c r="F74" s="25">
        <f t="shared" si="15"/>
        <v>47.916666666666671</v>
      </c>
      <c r="G74" s="13">
        <v>85</v>
      </c>
      <c r="H74" s="6">
        <v>0</v>
      </c>
      <c r="I74" s="5">
        <v>8</v>
      </c>
      <c r="J74" s="25">
        <f t="shared" si="12"/>
        <v>66.666666666666657</v>
      </c>
      <c r="K74" s="22">
        <f t="shared" si="13"/>
        <v>58.229166666666664</v>
      </c>
      <c r="L74" s="21">
        <v>3</v>
      </c>
      <c r="M74" s="2" t="s">
        <v>195</v>
      </c>
    </row>
    <row r="75" spans="1:13" x14ac:dyDescent="0.25">
      <c r="A75" s="6" t="s">
        <v>148</v>
      </c>
      <c r="B75" s="9" t="s">
        <v>149</v>
      </c>
      <c r="C75" s="11">
        <v>12</v>
      </c>
      <c r="D75" s="25">
        <f t="shared" si="14"/>
        <v>80</v>
      </c>
      <c r="E75" s="11">
        <v>11</v>
      </c>
      <c r="F75" s="25">
        <f t="shared" si="15"/>
        <v>91.666666666666657</v>
      </c>
      <c r="G75" s="14">
        <v>75</v>
      </c>
      <c r="H75" s="6">
        <v>0</v>
      </c>
      <c r="I75" s="34">
        <v>6</v>
      </c>
      <c r="J75" s="28">
        <f t="shared" si="12"/>
        <v>50</v>
      </c>
      <c r="K75" s="22">
        <f t="shared" si="13"/>
        <v>74.166666666666657</v>
      </c>
      <c r="L75" s="21">
        <v>4</v>
      </c>
      <c r="M75" s="2" t="s">
        <v>199</v>
      </c>
    </row>
    <row r="76" spans="1:13" x14ac:dyDescent="0.25">
      <c r="A76" s="6" t="s">
        <v>150</v>
      </c>
      <c r="B76" s="9" t="s">
        <v>151</v>
      </c>
      <c r="C76" s="11">
        <v>9</v>
      </c>
      <c r="D76" s="25">
        <f t="shared" si="14"/>
        <v>60</v>
      </c>
      <c r="E76" s="11">
        <v>6.5</v>
      </c>
      <c r="F76" s="25">
        <f t="shared" si="15"/>
        <v>54.166666666666664</v>
      </c>
      <c r="G76" s="13">
        <v>90</v>
      </c>
      <c r="H76" s="17">
        <v>15</v>
      </c>
      <c r="I76" s="34">
        <v>5</v>
      </c>
      <c r="J76" s="25">
        <f t="shared" si="12"/>
        <v>26.666666666666671</v>
      </c>
      <c r="K76" s="22">
        <f t="shared" si="13"/>
        <v>57.708333333333329</v>
      </c>
      <c r="L76" s="21">
        <v>3</v>
      </c>
      <c r="M76" s="2" t="s">
        <v>194</v>
      </c>
    </row>
    <row r="77" spans="1:13" x14ac:dyDescent="0.25">
      <c r="A77" s="6" t="s">
        <v>152</v>
      </c>
      <c r="B77" s="9" t="s">
        <v>153</v>
      </c>
      <c r="C77" s="11">
        <v>6</v>
      </c>
      <c r="D77" s="25">
        <f t="shared" si="14"/>
        <v>40</v>
      </c>
      <c r="E77" s="11">
        <v>4</v>
      </c>
      <c r="F77" s="25">
        <f t="shared" si="15"/>
        <v>33.333333333333329</v>
      </c>
      <c r="G77" s="13">
        <v>80</v>
      </c>
      <c r="H77" s="6">
        <v>0</v>
      </c>
      <c r="I77" s="5">
        <v>5</v>
      </c>
      <c r="J77" s="25">
        <f t="shared" si="12"/>
        <v>41.666666666666671</v>
      </c>
      <c r="K77" s="22">
        <f t="shared" si="13"/>
        <v>48.75</v>
      </c>
      <c r="L77" s="21">
        <v>2</v>
      </c>
      <c r="M77" s="2" t="s">
        <v>195</v>
      </c>
    </row>
    <row r="78" spans="1:13" x14ac:dyDescent="0.25">
      <c r="A78" s="6" t="s">
        <v>154</v>
      </c>
      <c r="B78" s="9" t="s">
        <v>155</v>
      </c>
      <c r="C78" s="11">
        <v>7</v>
      </c>
      <c r="D78" s="25">
        <f t="shared" si="14"/>
        <v>46.666666666666664</v>
      </c>
      <c r="E78" s="11">
        <v>10</v>
      </c>
      <c r="F78" s="25">
        <f t="shared" si="15"/>
        <v>83.333333333333343</v>
      </c>
      <c r="G78" s="13">
        <v>80</v>
      </c>
      <c r="H78" s="6">
        <v>0</v>
      </c>
      <c r="I78" s="34">
        <v>5</v>
      </c>
      <c r="J78" s="25">
        <f t="shared" si="12"/>
        <v>41.666666666666671</v>
      </c>
      <c r="K78" s="22">
        <f t="shared" si="13"/>
        <v>62.916666666666671</v>
      </c>
      <c r="L78" s="21">
        <v>3</v>
      </c>
      <c r="M78" s="2" t="s">
        <v>199</v>
      </c>
    </row>
    <row r="79" spans="1:13" x14ac:dyDescent="0.25">
      <c r="A79" s="6" t="s">
        <v>156</v>
      </c>
      <c r="B79" s="9" t="s">
        <v>157</v>
      </c>
      <c r="C79" s="11">
        <v>9</v>
      </c>
      <c r="D79" s="25">
        <f t="shared" si="14"/>
        <v>60</v>
      </c>
      <c r="E79" s="11">
        <v>7</v>
      </c>
      <c r="F79" s="25">
        <f t="shared" si="15"/>
        <v>58.333333333333336</v>
      </c>
      <c r="G79" s="13">
        <v>85</v>
      </c>
      <c r="H79" s="6">
        <v>0</v>
      </c>
      <c r="I79" s="34">
        <v>6</v>
      </c>
      <c r="J79" s="28">
        <f t="shared" si="12"/>
        <v>50</v>
      </c>
      <c r="K79" s="22">
        <f t="shared" si="13"/>
        <v>63.333333333333336</v>
      </c>
      <c r="L79" s="21">
        <v>3</v>
      </c>
      <c r="M79" s="2" t="s">
        <v>199</v>
      </c>
    </row>
    <row r="80" spans="1:13" x14ac:dyDescent="0.25">
      <c r="A80" s="6" t="s">
        <v>158</v>
      </c>
      <c r="B80" s="47" t="s">
        <v>159</v>
      </c>
      <c r="C80" s="11">
        <v>6</v>
      </c>
      <c r="D80" s="25">
        <f t="shared" si="14"/>
        <v>40</v>
      </c>
      <c r="E80" s="48">
        <v>8</v>
      </c>
      <c r="F80" s="25">
        <f t="shared" si="15"/>
        <v>66.666666666666657</v>
      </c>
      <c r="G80" s="14">
        <v>70</v>
      </c>
      <c r="H80" s="6">
        <v>0</v>
      </c>
      <c r="I80" s="45">
        <v>5</v>
      </c>
      <c r="J80" s="25">
        <f t="shared" si="12"/>
        <v>41.666666666666671</v>
      </c>
      <c r="K80" s="22">
        <f t="shared" si="13"/>
        <v>54.583333333333329</v>
      </c>
      <c r="L80" s="21">
        <v>3</v>
      </c>
      <c r="M80" s="2" t="s">
        <v>198</v>
      </c>
    </row>
    <row r="81" spans="1:13" x14ac:dyDescent="0.25">
      <c r="A81" s="6" t="s">
        <v>160</v>
      </c>
      <c r="B81" s="9" t="s">
        <v>161</v>
      </c>
      <c r="C81" s="11"/>
      <c r="D81" s="25"/>
      <c r="E81" s="11"/>
      <c r="F81" s="25"/>
      <c r="G81" s="13"/>
      <c r="H81" s="6" t="s">
        <v>173</v>
      </c>
      <c r="I81" s="5"/>
      <c r="J81" s="28"/>
      <c r="K81" s="20"/>
      <c r="L81" s="20" t="s">
        <v>202</v>
      </c>
      <c r="M81" s="2"/>
    </row>
    <row r="82" spans="1:13" x14ac:dyDescent="0.25">
      <c r="A82" s="6" t="s">
        <v>162</v>
      </c>
      <c r="B82" s="9" t="s">
        <v>163</v>
      </c>
      <c r="C82" s="11">
        <v>10</v>
      </c>
      <c r="D82" s="25">
        <f t="shared" si="14"/>
        <v>66.666666666666657</v>
      </c>
      <c r="E82" s="11">
        <v>6</v>
      </c>
      <c r="F82" s="25">
        <f t="shared" si="15"/>
        <v>50</v>
      </c>
      <c r="G82" s="13">
        <v>80</v>
      </c>
      <c r="H82" s="6">
        <v>0</v>
      </c>
      <c r="I82" s="5">
        <v>7</v>
      </c>
      <c r="J82" s="25">
        <f>I82/12*100-H82</f>
        <v>58.333333333333336</v>
      </c>
      <c r="K82" s="22">
        <f>(D82+F82+G82+J82)/4</f>
        <v>63.75</v>
      </c>
      <c r="L82" s="21">
        <v>3</v>
      </c>
      <c r="M82" s="2" t="s">
        <v>194</v>
      </c>
    </row>
    <row r="83" spans="1:13" x14ac:dyDescent="0.25">
      <c r="A83" s="6" t="s">
        <v>164</v>
      </c>
      <c r="B83" s="9" t="s">
        <v>165</v>
      </c>
      <c r="C83" s="11">
        <v>9</v>
      </c>
      <c r="D83" s="25">
        <f t="shared" si="14"/>
        <v>60</v>
      </c>
      <c r="E83" s="11">
        <v>10</v>
      </c>
      <c r="F83" s="25">
        <f t="shared" si="15"/>
        <v>83.333333333333343</v>
      </c>
      <c r="G83" s="13">
        <v>90</v>
      </c>
      <c r="H83" s="6">
        <v>0</v>
      </c>
      <c r="I83" s="5">
        <v>5</v>
      </c>
      <c r="J83" s="25">
        <f>I83/12*100-H83</f>
        <v>41.666666666666671</v>
      </c>
      <c r="K83" s="22">
        <f>(D83+F83+G83+J83)/4</f>
        <v>68.75</v>
      </c>
      <c r="L83" s="21">
        <v>3</v>
      </c>
      <c r="M83" s="2" t="s">
        <v>199</v>
      </c>
    </row>
    <row r="84" spans="1:13" x14ac:dyDescent="0.25">
      <c r="A84" s="6" t="s">
        <v>166</v>
      </c>
      <c r="B84" s="9" t="s">
        <v>167</v>
      </c>
      <c r="C84" s="11">
        <v>9</v>
      </c>
      <c r="D84" s="25">
        <f t="shared" si="14"/>
        <v>60</v>
      </c>
      <c r="E84" s="11">
        <v>9</v>
      </c>
      <c r="F84" s="25">
        <f t="shared" si="15"/>
        <v>75</v>
      </c>
      <c r="G84" s="43">
        <v>100</v>
      </c>
      <c r="H84" s="6">
        <v>0</v>
      </c>
      <c r="I84" s="34">
        <v>5</v>
      </c>
      <c r="J84" s="25">
        <f>I84/12*100-H84</f>
        <v>41.666666666666671</v>
      </c>
      <c r="K84" s="22">
        <f>(D84+F84+G84+J84)/4</f>
        <v>69.166666666666671</v>
      </c>
      <c r="L84" s="21">
        <v>3</v>
      </c>
      <c r="M84" s="2" t="s">
        <v>198</v>
      </c>
    </row>
    <row r="85" spans="1:13" x14ac:dyDescent="0.25">
      <c r="A85" s="6" t="s">
        <v>168</v>
      </c>
      <c r="B85" s="47" t="s">
        <v>169</v>
      </c>
      <c r="C85" s="11">
        <v>11</v>
      </c>
      <c r="D85" s="25">
        <f t="shared" si="14"/>
        <v>73.333333333333329</v>
      </c>
      <c r="E85" s="11">
        <v>8.5</v>
      </c>
      <c r="F85" s="25">
        <f t="shared" si="15"/>
        <v>70.833333333333343</v>
      </c>
      <c r="G85" s="13">
        <v>70</v>
      </c>
      <c r="H85" s="17">
        <v>15</v>
      </c>
      <c r="I85" s="45">
        <v>5</v>
      </c>
      <c r="J85" s="33">
        <f>I85/12*100-H85</f>
        <v>26.666666666666671</v>
      </c>
      <c r="K85" s="22">
        <f>(D85+F85+G85+J85)/4</f>
        <v>60.208333333333343</v>
      </c>
      <c r="L85" s="21">
        <v>3</v>
      </c>
      <c r="M85" s="2" t="s">
        <v>198</v>
      </c>
    </row>
    <row r="86" spans="1:13" x14ac:dyDescent="0.25">
      <c r="A86" s="7" t="s">
        <v>170</v>
      </c>
      <c r="B86" s="10" t="s">
        <v>171</v>
      </c>
      <c r="C86" s="12">
        <v>8</v>
      </c>
      <c r="D86" s="27">
        <f t="shared" si="14"/>
        <v>53.333333333333336</v>
      </c>
      <c r="E86" s="12">
        <v>3.75</v>
      </c>
      <c r="F86" s="27">
        <f t="shared" si="15"/>
        <v>31.25</v>
      </c>
      <c r="G86" s="16">
        <v>100</v>
      </c>
      <c r="H86" s="7">
        <v>0</v>
      </c>
      <c r="I86" s="8">
        <v>8</v>
      </c>
      <c r="J86" s="27">
        <f>I86/12*100-H86</f>
        <v>66.666666666666657</v>
      </c>
      <c r="K86" s="44">
        <v>69.166666666666671</v>
      </c>
      <c r="L86" s="23">
        <v>3</v>
      </c>
      <c r="M86" s="2" t="s">
        <v>199</v>
      </c>
    </row>
    <row r="88" spans="1:13" x14ac:dyDescent="0.25">
      <c r="L88" s="36"/>
    </row>
  </sheetData>
  <sortState xmlns:xlrd2="http://schemas.microsoft.com/office/spreadsheetml/2017/richdata2" ref="J2:K86">
    <sortCondition ref="J2:J86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F289-0026-41F8-8A07-D907F143EC6B}">
  <dimension ref="A1:B5"/>
  <sheetViews>
    <sheetView workbookViewId="0">
      <selection activeCell="B1" sqref="B1:B4"/>
    </sheetView>
  </sheetViews>
  <sheetFormatPr defaultRowHeight="15" x14ac:dyDescent="0.25"/>
  <cols>
    <col min="2" max="2" width="13.28515625" bestFit="1" customWidth="1"/>
  </cols>
  <sheetData>
    <row r="1" spans="1:2" x14ac:dyDescent="0.25">
      <c r="A1">
        <f>100/12*25</f>
        <v>208.33333333333334</v>
      </c>
      <c r="B1">
        <f>A1/$B$5</f>
        <v>0.34246575342465752</v>
      </c>
    </row>
    <row r="2" spans="1:2" x14ac:dyDescent="0.25">
      <c r="A2">
        <f>100/12*25</f>
        <v>208.33333333333334</v>
      </c>
      <c r="B2">
        <f t="shared" ref="B2:B4" si="0">A2/$B$5</f>
        <v>0.34246575342465752</v>
      </c>
    </row>
    <row r="3" spans="1:2" x14ac:dyDescent="0.25">
      <c r="A3">
        <f>100/15*25</f>
        <v>166.66666666666669</v>
      </c>
      <c r="B3">
        <f t="shared" si="0"/>
        <v>0.27397260273972607</v>
      </c>
    </row>
    <row r="4" spans="1:2" x14ac:dyDescent="0.25">
      <c r="A4">
        <f>100/100*25</f>
        <v>25</v>
      </c>
      <c r="B4">
        <f t="shared" si="0"/>
        <v>4.1095890410958902E-2</v>
      </c>
    </row>
    <row r="5" spans="1:2" x14ac:dyDescent="0.25">
      <c r="B5">
        <f>SUM(A1:A4)</f>
        <v>608.33333333333337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toth</dc:creator>
  <cp:lastModifiedBy>toth</cp:lastModifiedBy>
  <cp:lastPrinted>2019-11-11T09:15:57Z</cp:lastPrinted>
  <dcterms:created xsi:type="dcterms:W3CDTF">2019-11-08T13:42:47Z</dcterms:created>
  <dcterms:modified xsi:type="dcterms:W3CDTF">2019-12-19T15:14:01Z</dcterms:modified>
</cp:coreProperties>
</file>